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BS" sheetId="1" r:id="rId1"/>
    <sheet name="P&amp;L" sheetId="2" r:id="rId2"/>
    <sheet name="Equity" sheetId="3" r:id="rId3"/>
    <sheet name="CFS" sheetId="4" r:id="rId4"/>
    <sheet name="Notes" sheetId="5" r:id="rId5"/>
    <sheet name="Additional Info." sheetId="6" r:id="rId6"/>
  </sheets>
  <definedNames>
    <definedName name="_xlnm.Print_Area" localSheetId="0">'BS'!$A$1:$G$55</definedName>
    <definedName name="_xlnm.Print_Titles" localSheetId="5">'Additional Info.'!$1:$6</definedName>
    <definedName name="_xlnm.Print_Titles" localSheetId="3">'CFS'!$1:$9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<sst xmlns="http://schemas.openxmlformats.org/spreadsheetml/2006/main" count="312" uniqueCount="246">
  <si>
    <t>VTI VINTAGE BHD ( Company No. 589167-W )</t>
  </si>
  <si>
    <t>Condensed Consolidated Balance Sheet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</si>
  <si>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</si>
  <si>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</si>
  <si>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</si>
  <si>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</si>
  <si>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</si>
  <si>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</si>
  <si>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</si>
  <si>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</si>
  <si>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</si>
  <si>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</si>
  <si>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</si>
  <si>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</si>
  <si>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</si>
  <si>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</si>
  <si>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</si>
  <si>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Financed by :</t>
  </si>
  <si>
    <t>Capital and Reserves</t>
  </si>
  <si>
    <t>Share Capital</t>
  </si>
  <si>
    <t>ICULS</t>
  </si>
  <si>
    <t>Reserves</t>
  </si>
  <si>
    <t>Long Term and Deferred Liabilities</t>
  </si>
  <si>
    <t>Long term borrowings</t>
  </si>
  <si>
    <t>Deferred tax liabilities</t>
  </si>
  <si>
    <t>Net tangible assets per share ( RM )</t>
  </si>
  <si>
    <t>Individual Quarter</t>
  </si>
  <si>
    <t>3 months ended</t>
  </si>
  <si>
    <t>Cumulative Quarter</t>
  </si>
  <si>
    <t>Condensed Consolidated Income Statements</t>
  </si>
  <si>
    <t>Revenue</t>
  </si>
  <si>
    <t>Finance cost</t>
  </si>
  <si>
    <t>Depreciation and amortisation</t>
  </si>
  <si>
    <t>Exceptional items</t>
  </si>
  <si>
    <t>Taxation</t>
  </si>
  <si>
    <t>Minority interests</t>
  </si>
  <si>
    <t>Pre-acquisition profit</t>
  </si>
  <si>
    <t>Extraordinary items</t>
  </si>
  <si>
    <t>Condensed Consolidated Statement of Changes In Equity</t>
  </si>
  <si>
    <t>Ordinary</t>
  </si>
  <si>
    <t>Shares</t>
  </si>
  <si>
    <t>Distributable</t>
  </si>
  <si>
    <t>Retained</t>
  </si>
  <si>
    <t>Earnings</t>
  </si>
  <si>
    <t>Total</t>
  </si>
  <si>
    <t>Issue of securities</t>
  </si>
  <si>
    <t>Condensed Consolidated Cash Flow Statements</t>
  </si>
  <si>
    <t>Adjustments for :</t>
  </si>
  <si>
    <t>Amortisation and depreciation</t>
  </si>
  <si>
    <t>Interest expenses</t>
  </si>
  <si>
    <t>Changes in working capital</t>
  </si>
  <si>
    <t>Receivables</t>
  </si>
  <si>
    <t>Payables</t>
  </si>
  <si>
    <t>Tax paid</t>
  </si>
  <si>
    <t>Cash flows from investing activities</t>
  </si>
  <si>
    <t>Cash flows from operating activities</t>
  </si>
  <si>
    <t>Purchase of property, plant and equitment</t>
  </si>
  <si>
    <t>Cash flows from financing activities</t>
  </si>
  <si>
    <t>Proceeds from share issued</t>
  </si>
  <si>
    <t>Repayment of hire purchase creditors</t>
  </si>
  <si>
    <t>Repayment of term loan</t>
  </si>
  <si>
    <t>Interest paid</t>
  </si>
  <si>
    <t>Cash and cash equivalents at the beginning of the period</t>
  </si>
  <si>
    <t>Cash and cash equivalents at the end of the period</t>
  </si>
  <si>
    <t>Note :</t>
  </si>
  <si>
    <t>Cash and cash equivalents included in the cash flow statements comprise the following balance sheet amounts:</t>
  </si>
  <si>
    <t>Notes to the interim financial report</t>
  </si>
  <si>
    <t>1.</t>
  </si>
  <si>
    <t>Basis of preparation</t>
  </si>
  <si>
    <t>2.</t>
  </si>
  <si>
    <t>Auditors' report on the preceding annual financial statements</t>
  </si>
  <si>
    <t>3.</t>
  </si>
  <si>
    <t>Seasonal or cyclical factors</t>
  </si>
  <si>
    <t>4.</t>
  </si>
  <si>
    <t>Unusual items  due to their nature, size or incidence</t>
  </si>
  <si>
    <t>5.</t>
  </si>
  <si>
    <t>Changes in estimates</t>
  </si>
  <si>
    <t>There were no changes in estimates that have had a material effect in the current quarter.</t>
  </si>
  <si>
    <t>6.</t>
  </si>
  <si>
    <t>Debt and equity securities</t>
  </si>
  <si>
    <t>7.</t>
  </si>
  <si>
    <t>Dividends paid</t>
  </si>
  <si>
    <t>8.</t>
  </si>
  <si>
    <t>Segment information</t>
  </si>
  <si>
    <t>9.</t>
  </si>
  <si>
    <t>10.</t>
  </si>
  <si>
    <t>Events subsequent to the balance sheet date</t>
  </si>
  <si>
    <t>11.</t>
  </si>
  <si>
    <t>Changes in composition of the Group</t>
  </si>
  <si>
    <t>There has been no change in the composition of the Group in the current quarter.</t>
  </si>
  <si>
    <t>12.</t>
  </si>
  <si>
    <t>Changes in contingent liabilities</t>
  </si>
  <si>
    <t>13.</t>
  </si>
  <si>
    <t>Related party transactions</t>
  </si>
  <si>
    <t>14.</t>
  </si>
  <si>
    <t>Review of performance</t>
  </si>
  <si>
    <t>15.</t>
  </si>
  <si>
    <t>Variation of results against preceding quarter</t>
  </si>
  <si>
    <t>16.</t>
  </si>
  <si>
    <t>Prospects for the current financial year</t>
  </si>
  <si>
    <t>17.</t>
  </si>
  <si>
    <t>Profit forecast</t>
  </si>
  <si>
    <t>18.</t>
  </si>
  <si>
    <t>Income tax</t>
  </si>
  <si>
    <t xml:space="preserve">  Malaysian - current year</t>
  </si>
  <si>
    <t xml:space="preserve">                      - prior years</t>
  </si>
  <si>
    <t>19.</t>
  </si>
  <si>
    <t>Unquoted investments and properties</t>
  </si>
  <si>
    <t>There were no disposals of unquoted investments and properties during the period under review.</t>
  </si>
  <si>
    <t>20.</t>
  </si>
  <si>
    <t xml:space="preserve">Quoted investments </t>
  </si>
  <si>
    <t>The Group did not deal in any quoted investments.</t>
  </si>
  <si>
    <t>21.</t>
  </si>
  <si>
    <t>22.</t>
  </si>
  <si>
    <t>Borrowings and debt securities</t>
  </si>
  <si>
    <t>Short term borrowings :</t>
  </si>
  <si>
    <t>Secured</t>
  </si>
  <si>
    <t>Unsecured</t>
  </si>
  <si>
    <t>Long term borrowings :</t>
  </si>
  <si>
    <t>23.</t>
  </si>
  <si>
    <t>There were no material instruments with off balance sheet risk issued as at date of this report.</t>
  </si>
  <si>
    <t>24.</t>
  </si>
  <si>
    <t>Changes in material litigation</t>
  </si>
  <si>
    <t>There is no pending material litigation as at the date of this quarterly report.</t>
  </si>
  <si>
    <t>25.</t>
  </si>
  <si>
    <t>Dividends</t>
  </si>
  <si>
    <t>26.</t>
  </si>
  <si>
    <t>Basic earnings per share</t>
  </si>
  <si>
    <t>Diluted earnings per share</t>
  </si>
  <si>
    <t>Conversion of ICULS to shares</t>
  </si>
  <si>
    <t>shares in issue ('000)</t>
  </si>
  <si>
    <t>Weighted average number of ordinary</t>
  </si>
  <si>
    <t>ICULS ('000)</t>
  </si>
  <si>
    <t xml:space="preserve">Adjustment for assumed conversion of </t>
  </si>
  <si>
    <t>Deferred tax</t>
  </si>
  <si>
    <t>No of shares</t>
  </si>
  <si>
    <t>( '000 )</t>
  </si>
  <si>
    <t>Conversion of ICULS</t>
  </si>
  <si>
    <t>Current Quarter</t>
  </si>
  <si>
    <t>Preceding Quarter</t>
  </si>
  <si>
    <t xml:space="preserve">RM'000 </t>
  </si>
  <si>
    <t>Corporate Proposals</t>
  </si>
  <si>
    <t>(a) Status of corporate proposals</t>
  </si>
  <si>
    <t>(b) Status of utilisation of proceeds</t>
  </si>
  <si>
    <t>Utilisation as at</t>
  </si>
  <si>
    <t>date of report</t>
  </si>
  <si>
    <t xml:space="preserve">As approved by </t>
  </si>
  <si>
    <t>Working capital requirements</t>
  </si>
  <si>
    <t>Listing expenses</t>
  </si>
  <si>
    <t xml:space="preserve">The interim financial report is unaudited and has been prepared in compliance with MASB 26, Interim </t>
  </si>
  <si>
    <t>These explanatory notes to the interim financial statements provide an explanation of events and transactions</t>
  </si>
  <si>
    <t xml:space="preserve">that are significant to an understanding of the changes in the financial position and performance of the Group. </t>
  </si>
  <si>
    <t xml:space="preserve">The accounting policies and methods of computations adopted in this interim financial statements are </t>
  </si>
  <si>
    <t>qualified.</t>
  </si>
  <si>
    <t xml:space="preserve">There were no unusual items affecting assets, liabilities, equity, net income, or cash flows during the three </t>
  </si>
  <si>
    <t xml:space="preserve">There were no issuance, cancellation, repurchase, resale and repayment of debt and equity securities in the </t>
  </si>
  <si>
    <t>current quarter other than the following :</t>
  </si>
  <si>
    <t>No segmental analysis is presented as the Group is primarily engaged in the manufacture and trading of roof</t>
  </si>
  <si>
    <t>tiles.</t>
  </si>
  <si>
    <t xml:space="preserve">The valuations of property, plant and equipments have been brought forward, without amendment from the </t>
  </si>
  <si>
    <t>previous annual report.</t>
  </si>
  <si>
    <t>financial report.</t>
  </si>
  <si>
    <t xml:space="preserve">There were no contingent liabilities nor contingent assets to be disclosed as at the date of this interim </t>
  </si>
  <si>
    <t xml:space="preserve">There was no significant related party transaction in the current quarter except for intra-group purchases of </t>
  </si>
  <si>
    <t xml:space="preserve">Purchase of land, construction of factory </t>
  </si>
  <si>
    <t>building and installation of production line</t>
  </si>
  <si>
    <t xml:space="preserve">Basic earnings per share is calculated by dividing the net profit for the period by weighted average number of </t>
  </si>
  <si>
    <t>ordinary shares in issue during the period.</t>
  </si>
  <si>
    <t xml:space="preserve">number of ordinary shares in issue during the period have been adjusted for the effects of dilutive potential </t>
  </si>
  <si>
    <t>ordinary shares from the conversion of ICULS.</t>
  </si>
  <si>
    <t xml:space="preserve">UNAUDITED INTERIM FINANCIAL REPORT ON CONSOLIDATED RESULTS </t>
  </si>
  <si>
    <t>extraordinary items</t>
  </si>
  <si>
    <t>interest and extraordinary items</t>
  </si>
  <si>
    <t>At 1 January 2004</t>
  </si>
  <si>
    <t>Interest income</t>
  </si>
  <si>
    <t>Proceeds from disposal of property, plant and equipment</t>
  </si>
  <si>
    <t>Interest received</t>
  </si>
  <si>
    <t xml:space="preserve">The auditor's report on the financial statements for the financial year ended 31 December 2003 was not </t>
  </si>
  <si>
    <t>Off  balance sheet financial instruments</t>
  </si>
  <si>
    <t>The effective tax rate for the periods presented above is lower than the statutory tax rate principally due to a</t>
  </si>
  <si>
    <t>Financial Reporting and paragraph 9.22 of the Listing Requirements of the BMSB.</t>
  </si>
  <si>
    <t>There was no profit forecast or profit guarantee made during the financial period under review.</t>
  </si>
  <si>
    <t>the SC &amp; BMSB</t>
  </si>
  <si>
    <t>Additional information required by the BMSB's Listing Requirements</t>
  </si>
  <si>
    <t xml:space="preserve">For the purpose of calculating diluted earnings per share, the net profit for the period and weighted average </t>
  </si>
  <si>
    <t>Amount owing to directors</t>
  </si>
  <si>
    <t>Pre-acquisition profit before taxation</t>
  </si>
  <si>
    <t>Loss on disposal of property, plant and equipment</t>
  </si>
  <si>
    <t>Net cash inflow from acquisition of subsidiaries</t>
  </si>
  <si>
    <t>quarter.</t>
  </si>
  <si>
    <t>The business of the Group was not affected by any significant seasonal or cyclical factors in the current</t>
  </si>
  <si>
    <t>30 September 2004</t>
  </si>
  <si>
    <t xml:space="preserve">(Loss) / profit before taxation, minority </t>
  </si>
  <si>
    <t>minority interest and extraordinary items</t>
  </si>
  <si>
    <t xml:space="preserve">(Loss) / profit after taxation before </t>
  </si>
  <si>
    <t>interest before extraordinary items</t>
  </si>
  <si>
    <t>(Loss) / profit after taxation and minority</t>
  </si>
  <si>
    <t>Net (loss) / profit for the period</t>
  </si>
  <si>
    <t>Dividend paid</t>
  </si>
  <si>
    <t>Net cash used in investing activities</t>
  </si>
  <si>
    <t>Net cash (used in) / from financing activities</t>
  </si>
  <si>
    <t>Net (decrease) / increase in cash and cash equivalents</t>
  </si>
  <si>
    <t>No dividend has been recommended to date in respect of the current financial year.</t>
  </si>
  <si>
    <t>Net (loss)/profit for the period (RM'000)</t>
  </si>
  <si>
    <t>Tax credit</t>
  </si>
  <si>
    <t>At 1 January 2003</t>
  </si>
  <si>
    <t>Net loss for the period</t>
  </si>
  <si>
    <t xml:space="preserve">                         * -</t>
  </si>
  <si>
    <t xml:space="preserve">The notes set out on pages 6 to 10 form an integral part of, and, should be read in conjunction with, this interim </t>
  </si>
  <si>
    <t>* Comprising RM 2.00 only.</t>
  </si>
  <si>
    <t xml:space="preserve">the preceding year mainly due to the slowdown in the construction and property development sector. However, </t>
  </si>
  <si>
    <t>(Loss)/profit before taxation</t>
  </si>
  <si>
    <t>subsidiary company being entitled for a reinvestment allowance.</t>
  </si>
  <si>
    <t>FOR THE THIRD QUARTER ENDED 31 DECEMBER 2004</t>
  </si>
  <si>
    <t>As At 31 December 2004</t>
  </si>
  <si>
    <t>31 December 2004</t>
  </si>
  <si>
    <t>31 December 2003</t>
  </si>
  <si>
    <t>Minority Interests</t>
  </si>
  <si>
    <t>31 December</t>
  </si>
  <si>
    <t>For the period ended 31 December 2004</t>
  </si>
  <si>
    <t>12 months ended</t>
  </si>
  <si>
    <t xml:space="preserve">(Loss) / profit before finance cost, </t>
  </si>
  <si>
    <t xml:space="preserve">items, taxation, minority interest and </t>
  </si>
  <si>
    <t>depreciation and amortisation, exceptional</t>
  </si>
  <si>
    <t>At 31 December 2004</t>
  </si>
  <si>
    <t>At 31 December 2003</t>
  </si>
  <si>
    <t>consistent with those adopted in the previous interim reporting for the quarter ended 30 September 2004.</t>
  </si>
  <si>
    <t>Operating profit before working capital changes</t>
  </si>
  <si>
    <t>Cash from operations</t>
  </si>
  <si>
    <t>Net cash from operating activities</t>
  </si>
  <si>
    <t>months period ended 31 December 2004.</t>
  </si>
  <si>
    <t>There were no material events subsequent to the end of the quarter under review.</t>
  </si>
  <si>
    <t>There were no dividends paid or declared for the financial period ended 31 December 2004.</t>
  </si>
  <si>
    <t xml:space="preserve">The Group's turnover for the quarter under review was 14% lower compared to the corresponding quarter in </t>
  </si>
  <si>
    <t>goods and management fees charged.</t>
  </si>
  <si>
    <t>coupled with lower profit margin arising from stiff competition and increase in raw material costs.</t>
  </si>
  <si>
    <t xml:space="preserve">For the quarter under review, eventhough revenue of the Group is 6% higher compared to the preceding </t>
  </si>
  <si>
    <t>There is no outstanding corporate proposal in the quarter under review.</t>
  </si>
  <si>
    <t>Basic (loss)/earnings per ordinary share (sen)</t>
  </si>
  <si>
    <t>Diluted (loss)/earnings per ordinary share (sen)</t>
  </si>
  <si>
    <t>With the third tile plant being operational in the second quarter of 2005, the Directors are optimistic of a</t>
  </si>
  <si>
    <t>better Group's performance for the year ended 31 December 2005.</t>
  </si>
  <si>
    <t>Basic (loss)/earnings per share (sen)</t>
  </si>
  <si>
    <t>Diluted (loss)/earnings per share (sen)</t>
  </si>
  <si>
    <t>quarter, the Group incur losses due to lower profit margin.</t>
  </si>
  <si>
    <t xml:space="preserve">the Group recorded a loss before tax of RM 1.92 million in the current quarter. This is mainly due to lower revenue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</si>
</sst>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0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trike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vertical="center"/>
    </xf>
    <xf numFmtId="165" fontId="1" fillId="0" borderId="5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0" xfId="0" applyFont="1" applyAlignment="1">
      <alignment horizontal="justify" vertical="top"/>
    </xf>
    <xf numFmtId="165" fontId="1" fillId="0" borderId="0" xfId="15" applyNumberFormat="1" applyFont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3" fontId="1" fillId="0" borderId="0" xfId="15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43" fontId="1" fillId="0" borderId="0" xfId="15" applyFont="1" applyAlignment="1">
      <alignment vertic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3" fontId="1" fillId="0" borderId="1" xfId="15" applyFont="1" applyBorder="1" applyAlignment="1">
      <alignment/>
    </xf>
    <xf numFmtId="15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43" fontId="1" fillId="0" borderId="0" xfId="15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 vertical="top"/>
    </xf>
    <xf numFmtId="0" fontId="9" fillId="0" borderId="0" xfId="0" applyFont="1" applyAlignment="1" quotePrefix="1">
      <alignment vertical="center"/>
    </xf>
    <xf numFmtId="0" fontId="4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5" fontId="1" fillId="0" borderId="5" xfId="15" applyNumberFormat="1" applyFont="1" applyBorder="1" applyAlignment="1">
      <alignment horizontal="justify" vertical="top"/>
    </xf>
    <xf numFmtId="165" fontId="1" fillId="0" borderId="0" xfId="15" applyNumberFormat="1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165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1" xfId="15" applyNumberFormat="1" applyFont="1" applyFill="1" applyBorder="1" applyAlignment="1">
      <alignment horizontal="right" vertical="center"/>
    </xf>
    <xf numFmtId="165" fontId="1" fillId="0" borderId="0" xfId="15" applyNumberFormat="1" applyFont="1" applyFill="1" applyAlignment="1">
      <alignment vertical="center"/>
    </xf>
    <xf numFmtId="165" fontId="1" fillId="0" borderId="5" xfId="15" applyNumberFormat="1" applyFont="1" applyFill="1" applyBorder="1" applyAlignment="1">
      <alignment horizontal="right" vertical="center"/>
    </xf>
    <xf numFmtId="165" fontId="1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0" borderId="0" xfId="15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1" xfId="15" applyNumberFormat="1" applyFont="1" applyFill="1" applyBorder="1" applyAlignment="1">
      <alignment vertical="top"/>
    </xf>
    <xf numFmtId="165" fontId="1" fillId="0" borderId="0" xfId="15" applyNumberFormat="1" applyFont="1" applyFill="1" applyAlignment="1">
      <alignment vertical="top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 quotePrefix="1">
      <alignment horizontal="right"/>
    </xf>
    <xf numFmtId="165" fontId="1" fillId="0" borderId="0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165" fontId="1" fillId="0" borderId="4" xfId="15" applyNumberFormat="1" applyFont="1" applyFill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vertical="center"/>
    </xf>
    <xf numFmtId="165" fontId="1" fillId="0" borderId="1" xfId="15" applyNumberFormat="1" applyFont="1" applyFill="1" applyBorder="1" applyAlignment="1">
      <alignment vertical="center"/>
    </xf>
    <xf numFmtId="165" fontId="1" fillId="0" borderId="0" xfId="15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justify" vertical="top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2" fontId="1" fillId="0" borderId="0" xfId="0" applyNumberFormat="1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B13" sqref="B13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">
        <v>0</v>
      </c>
      <c r="B1" s="5"/>
    </row>
    <row r="2" spans="1:7" ht="16.5" customHeight="1">
      <c r="A2" s="106" t="s">
        <v>170</v>
      </c>
      <c r="B2" s="107"/>
      <c r="C2" s="107"/>
      <c r="D2" s="107"/>
      <c r="E2" s="107"/>
      <c r="F2" s="107"/>
      <c r="G2" s="107"/>
    </row>
    <row r="3" ht="18" customHeight="1">
      <c r="A3" s="65" t="s">
        <v>213</v>
      </c>
    </row>
    <row r="4" ht="18" customHeight="1">
      <c r="A4" s="65"/>
    </row>
    <row r="5" spans="1:2" ht="15.75">
      <c r="A5" s="18" t="s">
        <v>1</v>
      </c>
      <c r="B5" s="4"/>
    </row>
    <row r="6" spans="1:2" ht="15">
      <c r="A6" s="19" t="s">
        <v>214</v>
      </c>
      <c r="B6" s="3"/>
    </row>
    <row r="8" spans="3:7" ht="12.75">
      <c r="C8" s="9" t="s">
        <v>2</v>
      </c>
      <c r="D8" s="5"/>
      <c r="E8" s="21" t="s">
        <v>215</v>
      </c>
      <c r="F8" s="9"/>
      <c r="G8" s="21" t="s">
        <v>216</v>
      </c>
    </row>
    <row r="9" spans="3:7" ht="12.75">
      <c r="C9" s="9"/>
      <c r="D9" s="5"/>
      <c r="E9" s="9" t="s">
        <v>3</v>
      </c>
      <c r="F9" s="9"/>
      <c r="G9" s="9" t="s">
        <v>3</v>
      </c>
    </row>
    <row r="10" spans="5:7" ht="12.75">
      <c r="E10" s="7"/>
      <c r="F10" s="7"/>
      <c r="G10" s="7"/>
    </row>
    <row r="11" spans="1:7" ht="12.75">
      <c r="A11" s="5" t="s">
        <v>4</v>
      </c>
      <c r="B11" s="5"/>
      <c r="C11" s="91">
        <v>9</v>
      </c>
      <c r="D11" s="80"/>
      <c r="E11" s="7">
        <v>36798</v>
      </c>
      <c r="F11" s="7"/>
      <c r="G11" s="7">
        <v>32689</v>
      </c>
    </row>
    <row r="12" spans="3:7" ht="12.75">
      <c r="C12" s="82"/>
      <c r="D12" s="80"/>
      <c r="E12" s="7"/>
      <c r="F12" s="7"/>
      <c r="G12" s="7"/>
    </row>
    <row r="13" spans="1:7" ht="12.75">
      <c r="A13" s="5" t="s">
        <v>5</v>
      </c>
      <c r="B13" s="5"/>
      <c r="C13" s="82"/>
      <c r="D13" s="80"/>
      <c r="E13" s="7">
        <v>24091</v>
      </c>
      <c r="F13" s="7"/>
      <c r="G13" s="7">
        <v>24091</v>
      </c>
    </row>
    <row r="14" spans="3:7" ht="12.75">
      <c r="C14" s="82"/>
      <c r="D14" s="80"/>
      <c r="E14" s="8"/>
      <c r="F14" s="7"/>
      <c r="G14" s="8"/>
    </row>
    <row r="15" spans="3:7" ht="12.75">
      <c r="C15" s="82"/>
      <c r="D15" s="80"/>
      <c r="E15" s="7">
        <f>SUM(E11:E14)</f>
        <v>60889</v>
      </c>
      <c r="F15" s="7"/>
      <c r="G15" s="7">
        <f>SUM(G11:G14)</f>
        <v>56780</v>
      </c>
    </row>
    <row r="16" spans="1:7" ht="12.75">
      <c r="A16" s="5" t="s">
        <v>6</v>
      </c>
      <c r="B16" s="5"/>
      <c r="C16" s="82"/>
      <c r="D16" s="80"/>
      <c r="E16" s="7"/>
      <c r="F16" s="7"/>
      <c r="G16" s="7"/>
    </row>
    <row r="17" spans="2:7" ht="12.75">
      <c r="B17" s="1" t="s">
        <v>7</v>
      </c>
      <c r="C17" s="82"/>
      <c r="D17" s="80"/>
      <c r="E17" s="10">
        <v>2760</v>
      </c>
      <c r="F17" s="7"/>
      <c r="G17" s="10">
        <v>2917</v>
      </c>
    </row>
    <row r="18" spans="2:7" ht="12.75">
      <c r="B18" s="1" t="s">
        <v>8</v>
      </c>
      <c r="C18" s="82"/>
      <c r="D18" s="80"/>
      <c r="E18" s="11">
        <v>13873</v>
      </c>
      <c r="F18" s="7"/>
      <c r="G18" s="11">
        <v>17005</v>
      </c>
    </row>
    <row r="19" spans="2:7" ht="12.75">
      <c r="B19" s="1" t="s">
        <v>9</v>
      </c>
      <c r="C19" s="82"/>
      <c r="D19" s="80"/>
      <c r="E19" s="11">
        <v>3949</v>
      </c>
      <c r="F19" s="7"/>
      <c r="G19" s="11">
        <v>1874</v>
      </c>
    </row>
    <row r="20" spans="2:7" ht="12.75">
      <c r="B20" s="61" t="s">
        <v>204</v>
      </c>
      <c r="C20" s="82"/>
      <c r="D20" s="80"/>
      <c r="E20" s="11">
        <v>982</v>
      </c>
      <c r="F20" s="7"/>
      <c r="G20" s="11">
        <v>0</v>
      </c>
    </row>
    <row r="21" spans="2:7" ht="12.75">
      <c r="B21" s="1" t="s">
        <v>10</v>
      </c>
      <c r="C21" s="82"/>
      <c r="D21" s="80"/>
      <c r="E21" s="12">
        <v>2009</v>
      </c>
      <c r="F21" s="7"/>
      <c r="G21" s="12">
        <v>9617</v>
      </c>
    </row>
    <row r="22" spans="3:7" ht="12.75">
      <c r="C22" s="82"/>
      <c r="D22" s="80"/>
      <c r="E22" s="12">
        <f>SUM(E17:E21)</f>
        <v>23573</v>
      </c>
      <c r="F22" s="7"/>
      <c r="G22" s="12">
        <f>SUM(G17:G21)</f>
        <v>31413</v>
      </c>
    </row>
    <row r="23" spans="3:7" ht="12.75">
      <c r="C23" s="82"/>
      <c r="D23" s="80"/>
      <c r="E23" s="7"/>
      <c r="F23" s="7"/>
      <c r="G23" s="7"/>
    </row>
    <row r="24" spans="1:7" ht="12.75">
      <c r="A24" s="5" t="s">
        <v>11</v>
      </c>
      <c r="C24" s="82"/>
      <c r="D24" s="80"/>
      <c r="E24" s="7"/>
      <c r="F24" s="7"/>
      <c r="G24" s="7"/>
    </row>
    <row r="25" spans="2:7" ht="12.75">
      <c r="B25" s="1" t="s">
        <v>12</v>
      </c>
      <c r="C25" s="82"/>
      <c r="D25" s="80"/>
      <c r="E25" s="10">
        <v>3926</v>
      </c>
      <c r="F25" s="7"/>
      <c r="G25" s="10">
        <v>2476</v>
      </c>
    </row>
    <row r="26" spans="2:7" ht="12.75">
      <c r="B26" s="1" t="s">
        <v>13</v>
      </c>
      <c r="C26" s="82"/>
      <c r="D26" s="80"/>
      <c r="E26" s="11">
        <v>1292</v>
      </c>
      <c r="F26" s="7"/>
      <c r="G26" s="11">
        <v>1490</v>
      </c>
    </row>
    <row r="27" spans="2:7" ht="12.75">
      <c r="B27" s="1" t="s">
        <v>185</v>
      </c>
      <c r="C27" s="82"/>
      <c r="D27" s="80"/>
      <c r="E27" s="11">
        <v>0</v>
      </c>
      <c r="F27" s="7"/>
      <c r="G27" s="11">
        <v>21</v>
      </c>
    </row>
    <row r="28" spans="2:7" ht="12.75">
      <c r="B28" s="1" t="s">
        <v>14</v>
      </c>
      <c r="C28" s="91">
        <v>22</v>
      </c>
      <c r="D28" s="80"/>
      <c r="E28" s="11">
        <v>2276</v>
      </c>
      <c r="F28" s="7"/>
      <c r="G28" s="11">
        <v>3306</v>
      </c>
    </row>
    <row r="29" spans="2:7" ht="12.75">
      <c r="B29" s="1" t="s">
        <v>15</v>
      </c>
      <c r="C29" s="82"/>
      <c r="D29" s="80"/>
      <c r="E29" s="12">
        <v>0</v>
      </c>
      <c r="F29" s="7"/>
      <c r="G29" s="12">
        <v>462</v>
      </c>
    </row>
    <row r="30" spans="3:7" ht="12.75">
      <c r="C30" s="82"/>
      <c r="D30" s="80"/>
      <c r="E30" s="12">
        <f>SUM(E25:E29)</f>
        <v>7494</v>
      </c>
      <c r="F30" s="7"/>
      <c r="G30" s="12">
        <f>SUM(G25:G29)</f>
        <v>7755</v>
      </c>
    </row>
    <row r="31" spans="3:7" ht="12.75">
      <c r="C31" s="82"/>
      <c r="D31" s="80"/>
      <c r="E31" s="7"/>
      <c r="F31" s="7"/>
      <c r="G31" s="7"/>
    </row>
    <row r="32" spans="1:7" ht="12.75">
      <c r="A32" s="5" t="s">
        <v>16</v>
      </c>
      <c r="C32" s="82"/>
      <c r="D32" s="80"/>
      <c r="E32" s="7">
        <f>E22-E30</f>
        <v>16079</v>
      </c>
      <c r="F32" s="7"/>
      <c r="G32" s="7">
        <f>G22-G30</f>
        <v>23658</v>
      </c>
    </row>
    <row r="33" spans="3:7" ht="12.75">
      <c r="C33" s="82"/>
      <c r="D33" s="80"/>
      <c r="E33" s="13"/>
      <c r="F33" s="7"/>
      <c r="G33" s="7"/>
    </row>
    <row r="34" spans="3:7" s="14" customFormat="1" ht="17.25" customHeight="1">
      <c r="C34" s="83"/>
      <c r="D34" s="83"/>
      <c r="E34" s="15">
        <f>E15+E32</f>
        <v>76968</v>
      </c>
      <c r="F34" s="16"/>
      <c r="G34" s="15">
        <f>G15+G32</f>
        <v>80438</v>
      </c>
    </row>
    <row r="35" spans="1:7" ht="12.75">
      <c r="A35" s="1" t="s">
        <v>17</v>
      </c>
      <c r="C35" s="82"/>
      <c r="D35" s="80"/>
      <c r="E35" s="7"/>
      <c r="F35" s="7"/>
      <c r="G35" s="7"/>
    </row>
    <row r="36" spans="3:7" ht="12.75">
      <c r="C36" s="82"/>
      <c r="D36" s="80"/>
      <c r="E36" s="7"/>
      <c r="F36" s="7"/>
      <c r="G36" s="7"/>
    </row>
    <row r="37" spans="1:7" ht="12.75">
      <c r="A37" s="5" t="s">
        <v>18</v>
      </c>
      <c r="C37" s="82"/>
      <c r="D37" s="80"/>
      <c r="E37" s="7"/>
      <c r="F37" s="7"/>
      <c r="G37" s="7"/>
    </row>
    <row r="38" spans="2:7" ht="12.75">
      <c r="B38" s="1" t="s">
        <v>19</v>
      </c>
      <c r="C38" s="82"/>
      <c r="D38" s="80"/>
      <c r="E38" s="7">
        <v>96757</v>
      </c>
      <c r="F38" s="7"/>
      <c r="G38" s="7">
        <v>95715</v>
      </c>
    </row>
    <row r="39" spans="2:7" ht="12.75">
      <c r="B39" s="1" t="s">
        <v>20</v>
      </c>
      <c r="C39" s="82"/>
      <c r="D39" s="80"/>
      <c r="E39" s="7">
        <v>729</v>
      </c>
      <c r="F39" s="7"/>
      <c r="G39" s="7">
        <v>1771</v>
      </c>
    </row>
    <row r="40" spans="2:7" ht="12.75">
      <c r="B40" s="1" t="s">
        <v>21</v>
      </c>
      <c r="C40" s="82"/>
      <c r="D40" s="80"/>
      <c r="E40" s="8">
        <f>-24769-3146</f>
        <v>-27915</v>
      </c>
      <c r="F40" s="7"/>
      <c r="G40" s="8">
        <v>-24769</v>
      </c>
    </row>
    <row r="41" spans="3:7" ht="12.75">
      <c r="C41" s="82"/>
      <c r="D41" s="80"/>
      <c r="E41" s="7">
        <f>SUM(E38:E40)</f>
        <v>69571</v>
      </c>
      <c r="F41" s="7"/>
      <c r="G41" s="7">
        <f>SUM(G38:G40)</f>
        <v>72717</v>
      </c>
    </row>
    <row r="42" spans="3:7" ht="12.75">
      <c r="C42" s="82"/>
      <c r="D42" s="80"/>
      <c r="E42" s="7"/>
      <c r="F42" s="7"/>
      <c r="G42" s="7"/>
    </row>
    <row r="43" spans="1:7" ht="12.75">
      <c r="A43" s="5" t="s">
        <v>217</v>
      </c>
      <c r="C43" s="82"/>
      <c r="D43" s="80"/>
      <c r="E43" s="7">
        <v>2</v>
      </c>
      <c r="F43" s="7"/>
      <c r="G43" s="7">
        <v>0</v>
      </c>
    </row>
    <row r="44" spans="3:7" ht="12.75">
      <c r="C44" s="82"/>
      <c r="D44" s="80"/>
      <c r="E44" s="7"/>
      <c r="F44" s="7"/>
      <c r="G44" s="7"/>
    </row>
    <row r="45" spans="1:7" ht="12.75">
      <c r="A45" s="5" t="s">
        <v>22</v>
      </c>
      <c r="C45" s="82"/>
      <c r="D45" s="80"/>
      <c r="E45" s="6"/>
      <c r="F45" s="6"/>
      <c r="G45" s="6"/>
    </row>
    <row r="46" spans="2:7" ht="12.75">
      <c r="B46" s="1" t="s">
        <v>23</v>
      </c>
      <c r="C46" s="91">
        <v>22</v>
      </c>
      <c r="D46" s="80"/>
      <c r="E46" s="10">
        <v>4985</v>
      </c>
      <c r="F46" s="7"/>
      <c r="G46" s="10">
        <v>5721</v>
      </c>
    </row>
    <row r="47" spans="2:7" ht="12.75">
      <c r="B47" s="1" t="s">
        <v>24</v>
      </c>
      <c r="C47" s="82"/>
      <c r="D47" s="80"/>
      <c r="E47" s="12">
        <v>2410</v>
      </c>
      <c r="F47" s="7"/>
      <c r="G47" s="12">
        <v>2000</v>
      </c>
    </row>
    <row r="48" spans="3:7" ht="12.75">
      <c r="C48" s="82"/>
      <c r="D48" s="80"/>
      <c r="E48" s="12">
        <f>SUM(E46:E47)</f>
        <v>7395</v>
      </c>
      <c r="F48" s="7"/>
      <c r="G48" s="12">
        <f>SUM(G46:G47)</f>
        <v>7721</v>
      </c>
    </row>
    <row r="49" spans="3:7" ht="12.75">
      <c r="C49" s="82"/>
      <c r="D49" s="80"/>
      <c r="E49" s="7"/>
      <c r="F49" s="7"/>
      <c r="G49" s="7"/>
    </row>
    <row r="50" spans="3:7" s="14" customFormat="1" ht="17.25" customHeight="1">
      <c r="C50" s="83"/>
      <c r="D50" s="83"/>
      <c r="E50" s="15">
        <f>E41+E48+E43</f>
        <v>76968</v>
      </c>
      <c r="F50" s="16"/>
      <c r="G50" s="15">
        <f>G41+G48+G43</f>
        <v>80438</v>
      </c>
    </row>
    <row r="51" spans="3:7" ht="12.75">
      <c r="C51" s="82"/>
      <c r="D51" s="80"/>
      <c r="E51" s="81"/>
      <c r="F51" s="7"/>
      <c r="G51" s="7"/>
    </row>
    <row r="52" spans="1:7" ht="12.75">
      <c r="A52" s="1" t="s">
        <v>25</v>
      </c>
      <c r="C52" s="82"/>
      <c r="D52" s="80"/>
      <c r="E52" s="6">
        <v>0.46</v>
      </c>
      <c r="F52" s="6"/>
      <c r="G52" s="6">
        <v>0.49</v>
      </c>
    </row>
    <row r="54" spans="1:7" ht="12.75">
      <c r="A54" s="108" t="s">
        <v>208</v>
      </c>
      <c r="B54" s="107"/>
      <c r="C54" s="107"/>
      <c r="D54" s="107"/>
      <c r="E54" s="107"/>
      <c r="F54" s="107"/>
      <c r="G54" s="107"/>
    </row>
    <row r="55" ht="12.75">
      <c r="A55" s="1" t="s">
        <v>161</v>
      </c>
    </row>
  </sheetData>
  <mergeCells count="2">
    <mergeCell ref="A2:G2"/>
    <mergeCell ref="A54:G54"/>
  </mergeCells>
  <printOptions horizontalCentered="1"/>
  <pageMargins left="0.65" right="0.65" top="1" bottom="0.7" header="0.5" footer="0.5"/>
  <pageSetup firstPageNumber="1" useFirstPageNumber="1" horizontalDpi="600" verticalDpi="600" orientation="portrait" paperSize="9" r:id="rId1"/>
  <headerFooter alignWithMargins="0">
    <oddFooter>&amp;R&amp;"Times New Roman,Regular"Page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5">
      <selection activeCell="A40" sqref="A40"/>
    </sheetView>
  </sheetViews>
  <sheetFormatPr defaultColWidth="9.140625" defaultRowHeight="12.75"/>
  <cols>
    <col min="1" max="1" width="34.28125" style="1" customWidth="1"/>
    <col min="2" max="2" width="5.7109375" style="1" customWidth="1"/>
    <col min="3" max="4" width="11.7109375" style="1" customWidth="1"/>
    <col min="5" max="5" width="3.28125" style="1" customWidth="1"/>
    <col min="6" max="7" width="11.7109375" style="1" customWidth="1"/>
    <col min="8" max="16384" width="9.140625" style="1" customWidth="1"/>
  </cols>
  <sheetData>
    <row r="1" ht="20.25">
      <c r="A1" s="17" t="str">
        <f>'BS'!A1</f>
        <v>VTI VINTAGE BHD ( Company No. 589167-W )</v>
      </c>
    </row>
    <row r="2" spans="1:7" ht="16.5" customHeight="1">
      <c r="A2" s="106" t="str">
        <f>'BS'!A2</f>
        <v>UNAUDITED INTERIM FINANCIAL REPORT ON CONSOLIDATED RESULTS </v>
      </c>
      <c r="B2" s="107"/>
      <c r="C2" s="107"/>
      <c r="D2" s="107"/>
      <c r="E2" s="107"/>
      <c r="F2" s="107"/>
      <c r="G2" s="107"/>
    </row>
    <row r="3" spans="1:7" ht="16.5" customHeight="1">
      <c r="A3" s="106" t="str">
        <f>'BS'!A3</f>
        <v>FOR THE THIRD QUARTER ENDED 31 DECEMBER 2004</v>
      </c>
      <c r="B3" s="107"/>
      <c r="C3" s="107"/>
      <c r="D3" s="107"/>
      <c r="E3" s="107"/>
      <c r="F3" s="107"/>
      <c r="G3" s="107"/>
    </row>
    <row r="4" ht="18" customHeight="1">
      <c r="C4" s="2"/>
    </row>
    <row r="5" spans="1:3" ht="15.75">
      <c r="A5" s="18" t="s">
        <v>29</v>
      </c>
      <c r="B5" s="4"/>
      <c r="C5" s="2"/>
    </row>
    <row r="6" spans="1:3" ht="15">
      <c r="A6" s="19" t="s">
        <v>219</v>
      </c>
      <c r="B6" s="3"/>
      <c r="C6" s="2"/>
    </row>
    <row r="7" spans="3:7" ht="12.75">
      <c r="C7" s="109" t="s">
        <v>26</v>
      </c>
      <c r="D7" s="109"/>
      <c r="F7" s="109" t="s">
        <v>28</v>
      </c>
      <c r="G7" s="109"/>
    </row>
    <row r="8" spans="3:7" ht="12.75">
      <c r="C8" s="109" t="s">
        <v>27</v>
      </c>
      <c r="D8" s="109"/>
      <c r="F8" s="109" t="s">
        <v>220</v>
      </c>
      <c r="G8" s="109"/>
    </row>
    <row r="9" spans="3:7" ht="12.75">
      <c r="C9" s="20" t="s">
        <v>218</v>
      </c>
      <c r="D9" s="20" t="s">
        <v>218</v>
      </c>
      <c r="E9" s="2"/>
      <c r="F9" s="20" t="s">
        <v>218</v>
      </c>
      <c r="G9" s="20" t="s">
        <v>218</v>
      </c>
    </row>
    <row r="10" spans="3:7" ht="12.75">
      <c r="C10" s="9">
        <v>2004</v>
      </c>
      <c r="D10" s="9">
        <v>2003</v>
      </c>
      <c r="E10" s="2"/>
      <c r="F10" s="9">
        <v>2004</v>
      </c>
      <c r="G10" s="9">
        <v>2003</v>
      </c>
    </row>
    <row r="11" spans="2:7" ht="12.75">
      <c r="B11" s="9" t="s">
        <v>2</v>
      </c>
      <c r="C11" s="9" t="s">
        <v>3</v>
      </c>
      <c r="D11" s="9" t="s">
        <v>3</v>
      </c>
      <c r="E11" s="2"/>
      <c r="F11" s="9" t="s">
        <v>3</v>
      </c>
      <c r="G11" s="9" t="s">
        <v>3</v>
      </c>
    </row>
    <row r="13" spans="1:7" s="14" customFormat="1" ht="18.75" customHeight="1">
      <c r="A13" s="24" t="s">
        <v>30</v>
      </c>
      <c r="B13" s="83"/>
      <c r="C13" s="25">
        <v>9124</v>
      </c>
      <c r="D13" s="25">
        <v>10567</v>
      </c>
      <c r="F13" s="25">
        <f>23175+9124</f>
        <v>32299</v>
      </c>
      <c r="G13" s="25">
        <v>42372</v>
      </c>
    </row>
    <row r="14" spans="2:7" ht="12.75">
      <c r="B14" s="80"/>
      <c r="C14" s="7"/>
      <c r="D14" s="7"/>
      <c r="F14" s="7"/>
      <c r="G14" s="7"/>
    </row>
    <row r="15" spans="1:2" ht="12.75">
      <c r="A15" s="22" t="s">
        <v>221</v>
      </c>
      <c r="B15" s="82"/>
    </row>
    <row r="16" spans="1:7" ht="12.75" customHeight="1">
      <c r="A16" s="22" t="s">
        <v>223</v>
      </c>
      <c r="B16" s="82"/>
      <c r="C16" s="7"/>
      <c r="D16" s="7"/>
      <c r="F16" s="7"/>
      <c r="G16" s="7"/>
    </row>
    <row r="17" spans="1:7" ht="12.75">
      <c r="A17" s="22" t="s">
        <v>222</v>
      </c>
      <c r="B17" s="82"/>
      <c r="C17" s="7"/>
      <c r="D17" s="7"/>
      <c r="F17" s="7"/>
      <c r="G17" s="7"/>
    </row>
    <row r="18" spans="1:7" ht="12.75">
      <c r="A18" s="22" t="s">
        <v>171</v>
      </c>
      <c r="B18" s="82"/>
      <c r="C18" s="7">
        <f>C24-C21-C20-C19</f>
        <v>-1079</v>
      </c>
      <c r="D18" s="7">
        <f>4250-12</f>
        <v>4238</v>
      </c>
      <c r="F18" s="7">
        <f>F24-F21-F20-F19</f>
        <v>2633</v>
      </c>
      <c r="G18" s="7">
        <f>15922-12</f>
        <v>15910</v>
      </c>
    </row>
    <row r="19" spans="1:7" ht="12.75">
      <c r="A19" s="1" t="s">
        <v>31</v>
      </c>
      <c r="B19" s="82"/>
      <c r="C19" s="7">
        <v>-121</v>
      </c>
      <c r="D19" s="7">
        <v>-119</v>
      </c>
      <c r="F19" s="7">
        <v>-563</v>
      </c>
      <c r="G19" s="7">
        <v>-551</v>
      </c>
    </row>
    <row r="20" spans="1:7" ht="12.75">
      <c r="A20" s="1" t="s">
        <v>32</v>
      </c>
      <c r="B20" s="82"/>
      <c r="C20" s="7">
        <v>-721</v>
      </c>
      <c r="D20" s="7">
        <v>-637</v>
      </c>
      <c r="F20" s="7">
        <v>-2854</v>
      </c>
      <c r="G20" s="7">
        <v>-2361</v>
      </c>
    </row>
    <row r="21" spans="1:7" ht="12.75">
      <c r="A21" s="1" t="s">
        <v>33</v>
      </c>
      <c r="B21" s="82"/>
      <c r="C21" s="8">
        <v>0</v>
      </c>
      <c r="D21" s="8">
        <v>-1789</v>
      </c>
      <c r="F21" s="8">
        <v>0</v>
      </c>
      <c r="G21" s="8">
        <v>-1789</v>
      </c>
    </row>
    <row r="22" spans="2:7" ht="12.75">
      <c r="B22" s="82"/>
      <c r="C22" s="7"/>
      <c r="D22" s="7"/>
      <c r="F22" s="7"/>
      <c r="G22" s="7"/>
    </row>
    <row r="23" spans="1:2" ht="12.75">
      <c r="A23" s="22" t="s">
        <v>192</v>
      </c>
      <c r="B23" s="82"/>
    </row>
    <row r="24" spans="1:7" ht="12.75">
      <c r="A24" s="22" t="s">
        <v>172</v>
      </c>
      <c r="B24" s="82"/>
      <c r="C24" s="7">
        <v>-1921</v>
      </c>
      <c r="D24" s="7">
        <f>SUM(D18:D21)</f>
        <v>1693</v>
      </c>
      <c r="F24" s="7">
        <v>-784</v>
      </c>
      <c r="G24" s="7">
        <f>SUM(G18:G21)</f>
        <v>11209</v>
      </c>
    </row>
    <row r="25" spans="1:7" ht="12.75">
      <c r="A25" s="23" t="s">
        <v>34</v>
      </c>
      <c r="B25" s="91">
        <v>18</v>
      </c>
      <c r="C25" s="8">
        <v>-312</v>
      </c>
      <c r="D25" s="8">
        <v>201</v>
      </c>
      <c r="F25" s="8">
        <v>-279</v>
      </c>
      <c r="G25" s="8">
        <v>-2456</v>
      </c>
    </row>
    <row r="26" spans="1:7" ht="12.75">
      <c r="A26" s="22"/>
      <c r="B26" s="82"/>
      <c r="C26" s="7"/>
      <c r="D26" s="7"/>
      <c r="F26" s="7"/>
      <c r="G26" s="7"/>
    </row>
    <row r="27" spans="1:2" ht="12.75">
      <c r="A27" s="22" t="s">
        <v>194</v>
      </c>
      <c r="B27" s="82"/>
    </row>
    <row r="28" spans="1:7" ht="12.75" customHeight="1">
      <c r="A28" s="22" t="s">
        <v>193</v>
      </c>
      <c r="B28" s="82"/>
      <c r="C28" s="7">
        <f>SUM(C22:C25)</f>
        <v>-2233</v>
      </c>
      <c r="D28" s="7">
        <f>SUM(D22:D25)</f>
        <v>1894</v>
      </c>
      <c r="F28" s="7">
        <f>SUM(F22:F25)</f>
        <v>-1063</v>
      </c>
      <c r="G28" s="7">
        <f>SUM(G22:G25)</f>
        <v>8753</v>
      </c>
    </row>
    <row r="29" spans="1:7" ht="12.75">
      <c r="A29" s="1" t="s">
        <v>35</v>
      </c>
      <c r="B29" s="82"/>
      <c r="C29" s="7">
        <v>0</v>
      </c>
      <c r="D29" s="7">
        <v>0</v>
      </c>
      <c r="F29" s="7">
        <v>1</v>
      </c>
      <c r="G29" s="7">
        <v>0</v>
      </c>
    </row>
    <row r="30" spans="1:7" ht="12.75">
      <c r="A30" s="1" t="s">
        <v>36</v>
      </c>
      <c r="B30" s="82"/>
      <c r="C30" s="8">
        <v>0</v>
      </c>
      <c r="D30" s="8">
        <v>0</v>
      </c>
      <c r="F30" s="8">
        <v>0</v>
      </c>
      <c r="G30" s="8">
        <v>-5504</v>
      </c>
    </row>
    <row r="31" spans="2:7" ht="12.75">
      <c r="B31" s="82"/>
      <c r="C31" s="7"/>
      <c r="D31" s="7"/>
      <c r="F31" s="7"/>
      <c r="G31" s="7"/>
    </row>
    <row r="32" spans="1:2" ht="12.75" customHeight="1">
      <c r="A32" s="22" t="s">
        <v>196</v>
      </c>
      <c r="B32" s="82"/>
    </row>
    <row r="33" spans="1:7" ht="12.75">
      <c r="A33" s="22" t="s">
        <v>195</v>
      </c>
      <c r="B33" s="82"/>
      <c r="C33" s="7">
        <f>SUM(C28:C30)</f>
        <v>-2233</v>
      </c>
      <c r="D33" s="7">
        <f>SUM(D28:D30)</f>
        <v>1894</v>
      </c>
      <c r="F33" s="7">
        <f>SUM(F28:F30)</f>
        <v>-1062</v>
      </c>
      <c r="G33" s="7">
        <f>SUM(G28:G30)</f>
        <v>3249</v>
      </c>
    </row>
    <row r="34" spans="1:7" ht="12.75">
      <c r="A34" s="1" t="s">
        <v>37</v>
      </c>
      <c r="B34" s="82"/>
      <c r="C34" s="7">
        <v>0</v>
      </c>
      <c r="D34" s="7">
        <v>0</v>
      </c>
      <c r="F34" s="7">
        <v>0</v>
      </c>
      <c r="G34" s="7">
        <v>-28012</v>
      </c>
    </row>
    <row r="35" spans="2:7" ht="12.75">
      <c r="B35" s="82"/>
      <c r="C35" s="7"/>
      <c r="D35" s="7"/>
      <c r="F35" s="7"/>
      <c r="G35" s="7"/>
    </row>
    <row r="36" spans="1:7" s="14" customFormat="1" ht="18.75" customHeight="1">
      <c r="A36" s="24" t="s">
        <v>197</v>
      </c>
      <c r="B36" s="84"/>
      <c r="C36" s="15">
        <f>SUM(C33:C35)</f>
        <v>-2233</v>
      </c>
      <c r="D36" s="15">
        <f>SUM(D33:D35)</f>
        <v>1894</v>
      </c>
      <c r="F36" s="15">
        <f>SUM(F33:F35)</f>
        <v>-1062</v>
      </c>
      <c r="G36" s="15">
        <f>SUM(G33:G35)</f>
        <v>-24763</v>
      </c>
    </row>
    <row r="37" ht="12.75">
      <c r="B37" s="82"/>
    </row>
    <row r="38" spans="1:7" ht="12.75">
      <c r="A38" s="1" t="s">
        <v>238</v>
      </c>
      <c r="B38" s="91">
        <v>26</v>
      </c>
      <c r="C38" s="48">
        <f>'Additional Info.'!C99</f>
        <v>-2.310254924681344</v>
      </c>
      <c r="D38" s="48">
        <f>'Additional Info.'!D99</f>
        <v>2.488438091233971</v>
      </c>
      <c r="E38" s="48"/>
      <c r="F38" s="48">
        <f>'Additional Info.'!F99</f>
        <v>-1.1012256579356685</v>
      </c>
      <c r="G38" s="6">
        <f>'Additional Info.'!G99</f>
        <v>4.268709270548666</v>
      </c>
    </row>
    <row r="39" spans="1:7" ht="12.75">
      <c r="A39" s="1" t="s">
        <v>239</v>
      </c>
      <c r="B39" s="91">
        <v>26</v>
      </c>
      <c r="C39" s="49">
        <f>'Additional Info.'!C116</f>
        <v>-2.292960928274375</v>
      </c>
      <c r="D39" s="49">
        <f>'Additional Info.'!D116</f>
        <v>2.4318529075664777</v>
      </c>
      <c r="E39" s="50"/>
      <c r="F39" s="49">
        <f>'Additional Info.'!F116</f>
        <v>-1.0929636605020223</v>
      </c>
      <c r="G39" s="47">
        <f>'Additional Info.'!G116</f>
        <v>4.171642078502369</v>
      </c>
    </row>
    <row r="40" spans="3:6" ht="12.75">
      <c r="C40" s="50"/>
      <c r="D40" s="50"/>
      <c r="E40" s="50"/>
      <c r="F40" s="50"/>
    </row>
    <row r="41" spans="1:7" ht="12.75">
      <c r="A41" s="108" t="str">
        <f>'BS'!A54</f>
        <v>The notes set out on pages 6 to 10 form an integral part of, and, should be read in conjunction with, this interim </v>
      </c>
      <c r="B41" s="108"/>
      <c r="C41" s="108"/>
      <c r="D41" s="108"/>
      <c r="E41" s="108"/>
      <c r="F41" s="108"/>
      <c r="G41" s="108"/>
    </row>
    <row r="42" spans="1:7" ht="12.75">
      <c r="A42" s="108" t="str">
        <f>'BS'!A55</f>
        <v>financial report.</v>
      </c>
      <c r="B42" s="108"/>
      <c r="C42" s="108"/>
      <c r="D42" s="108"/>
      <c r="E42" s="108"/>
      <c r="F42" s="108"/>
      <c r="G42" s="108"/>
    </row>
  </sheetData>
  <mergeCells count="8">
    <mergeCell ref="A42:G42"/>
    <mergeCell ref="A3:G3"/>
    <mergeCell ref="A41:G41"/>
    <mergeCell ref="A2:G2"/>
    <mergeCell ref="C7:D7"/>
    <mergeCell ref="C8:D8"/>
    <mergeCell ref="F7:G7"/>
    <mergeCell ref="F8:G8"/>
  </mergeCells>
  <printOptions horizontalCentered="1"/>
  <pageMargins left="0.65" right="0.65" top="1" bottom="1" header="0.5" footer="0.5"/>
  <pageSetup firstPageNumber="2" useFirstPageNumber="1" horizontalDpi="600" verticalDpi="600" orientation="portrait" paperSize="9" r:id="rId1"/>
  <headerFooter alignWithMargins="0">
    <oddFooter>&amp;R&amp;"Times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3">
      <selection activeCell="A14" sqref="A14"/>
    </sheetView>
  </sheetViews>
  <sheetFormatPr defaultColWidth="9.140625" defaultRowHeight="12.75"/>
  <cols>
    <col min="1" max="1" width="36.7109375" style="1" customWidth="1"/>
    <col min="2" max="2" width="7.7109375" style="1" customWidth="1"/>
    <col min="3" max="3" width="2.7109375" style="1" customWidth="1"/>
    <col min="4" max="4" width="15.57421875" style="1" customWidth="1"/>
    <col min="5" max="5" width="3.7109375" style="28" customWidth="1"/>
    <col min="6" max="6" width="15.57421875" style="1" customWidth="1"/>
    <col min="7" max="7" width="3.7109375" style="28" customWidth="1"/>
    <col min="8" max="8" width="15.57421875" style="1" customWidth="1"/>
    <col min="9" max="9" width="3.7109375" style="28" customWidth="1"/>
    <col min="10" max="10" width="15.57421875" style="1" customWidth="1"/>
    <col min="11" max="11" width="9.7109375" style="1" customWidth="1"/>
    <col min="12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11" ht="16.5" customHeight="1">
      <c r="A2" s="106" t="str">
        <f>'BS'!A2</f>
        <v>UNAUDITED INTERIM FINANCIAL REPORT ON CONSOLIDATED RESULTS 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6.5" customHeight="1">
      <c r="A3" s="106" t="str">
        <f>'BS'!A3</f>
        <v>FOR THE THIRD QUARTER ENDED 31 DECEMBER 2004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ht="18" customHeight="1">
      <c r="C4" s="2"/>
    </row>
    <row r="5" spans="1:3" ht="15.75">
      <c r="A5" s="18" t="s">
        <v>38</v>
      </c>
      <c r="B5" s="4"/>
      <c r="C5" s="2"/>
    </row>
    <row r="6" spans="1:3" ht="15">
      <c r="A6" s="19" t="str">
        <f>'BS'!A6</f>
        <v>As At 31 December 2004</v>
      </c>
      <c r="B6" s="3"/>
      <c r="C6" s="2"/>
    </row>
    <row r="7" spans="4:10" ht="12.75">
      <c r="D7" s="9"/>
      <c r="E7" s="29"/>
      <c r="F7" s="9"/>
      <c r="G7" s="29"/>
      <c r="H7" s="9" t="s">
        <v>41</v>
      </c>
      <c r="I7" s="29"/>
      <c r="J7" s="9"/>
    </row>
    <row r="8" spans="4:10" ht="12.75">
      <c r="D8" s="9" t="s">
        <v>39</v>
      </c>
      <c r="E8" s="29"/>
      <c r="F8" s="9"/>
      <c r="G8" s="29"/>
      <c r="H8" s="9" t="s">
        <v>42</v>
      </c>
      <c r="I8" s="29"/>
      <c r="J8" s="9"/>
    </row>
    <row r="9" spans="4:10" ht="12.75">
      <c r="D9" s="9" t="s">
        <v>40</v>
      </c>
      <c r="E9" s="29"/>
      <c r="F9" s="9" t="s">
        <v>20</v>
      </c>
      <c r="G9" s="29"/>
      <c r="H9" s="9" t="s">
        <v>43</v>
      </c>
      <c r="I9" s="29"/>
      <c r="J9" s="9" t="s">
        <v>44</v>
      </c>
    </row>
    <row r="10" spans="2:10" ht="12.75">
      <c r="B10" s="9" t="s">
        <v>2</v>
      </c>
      <c r="D10" s="9" t="s">
        <v>3</v>
      </c>
      <c r="E10" s="29"/>
      <c r="F10" s="9" t="s">
        <v>3</v>
      </c>
      <c r="G10" s="29"/>
      <c r="H10" s="9" t="s">
        <v>3</v>
      </c>
      <c r="I10" s="29"/>
      <c r="J10" s="9" t="s">
        <v>3</v>
      </c>
    </row>
    <row r="12" spans="1:10" ht="12.75">
      <c r="A12" s="1" t="s">
        <v>173</v>
      </c>
      <c r="D12" s="66">
        <v>95715</v>
      </c>
      <c r="F12" s="7">
        <v>1771</v>
      </c>
      <c r="H12" s="7">
        <f>-24757-12</f>
        <v>-24769</v>
      </c>
      <c r="J12" s="7">
        <f>SUM(D12:H12)</f>
        <v>72717</v>
      </c>
    </row>
    <row r="13" spans="4:15" ht="12.75">
      <c r="D13" s="7"/>
      <c r="E13" s="13"/>
      <c r="F13" s="7"/>
      <c r="G13" s="13"/>
      <c r="H13" s="7"/>
      <c r="I13" s="13"/>
      <c r="J13" s="7"/>
      <c r="K13" s="7"/>
      <c r="L13" s="7"/>
      <c r="M13" s="7"/>
      <c r="N13" s="7"/>
      <c r="O13" s="7"/>
    </row>
    <row r="14" spans="1:15" ht="12.75">
      <c r="A14" s="1" t="s">
        <v>45</v>
      </c>
      <c r="D14" s="7">
        <v>0</v>
      </c>
      <c r="E14" s="1"/>
      <c r="F14" s="7">
        <v>0</v>
      </c>
      <c r="G14" s="13"/>
      <c r="H14" s="7">
        <v>0</v>
      </c>
      <c r="I14" s="13"/>
      <c r="J14" s="7">
        <f>SUM(D14:H14)</f>
        <v>0</v>
      </c>
      <c r="K14" s="7"/>
      <c r="L14" s="7"/>
      <c r="M14" s="7"/>
      <c r="N14" s="7"/>
      <c r="O14" s="7"/>
    </row>
    <row r="15" spans="1:15" ht="12.75">
      <c r="A15" s="1" t="s">
        <v>129</v>
      </c>
      <c r="D15" s="7">
        <v>1042</v>
      </c>
      <c r="E15" s="13"/>
      <c r="F15" s="7">
        <v>-1042</v>
      </c>
      <c r="G15" s="13"/>
      <c r="H15" s="7">
        <v>0</v>
      </c>
      <c r="I15" s="13"/>
      <c r="J15" s="7">
        <f>SUM(D15:H15)</f>
        <v>0</v>
      </c>
      <c r="K15" s="7"/>
      <c r="L15" s="7"/>
      <c r="M15" s="7"/>
      <c r="N15" s="7"/>
      <c r="O15" s="7"/>
    </row>
    <row r="16" spans="1:15" ht="12.75">
      <c r="A16" s="1" t="s">
        <v>206</v>
      </c>
      <c r="D16" s="7">
        <v>0</v>
      </c>
      <c r="E16" s="13"/>
      <c r="F16" s="7">
        <v>0</v>
      </c>
      <c r="G16" s="13"/>
      <c r="H16" s="7">
        <f>'P&amp;L'!F36</f>
        <v>-1062</v>
      </c>
      <c r="I16" s="13"/>
      <c r="J16" s="7">
        <f>SUM(D16:H16)</f>
        <v>-1062</v>
      </c>
      <c r="K16" s="7"/>
      <c r="L16" s="7"/>
      <c r="M16" s="7"/>
      <c r="N16" s="7"/>
      <c r="O16" s="7"/>
    </row>
    <row r="17" spans="1:15" ht="12.75">
      <c r="A17" s="1" t="s">
        <v>198</v>
      </c>
      <c r="B17" s="2"/>
      <c r="D17" s="7">
        <v>0</v>
      </c>
      <c r="E17" s="13"/>
      <c r="F17" s="7">
        <v>0</v>
      </c>
      <c r="G17" s="13"/>
      <c r="H17" s="7">
        <v>-2084</v>
      </c>
      <c r="I17" s="13"/>
      <c r="J17" s="7">
        <f>SUM(D17:H17)</f>
        <v>-2084</v>
      </c>
      <c r="K17" s="7"/>
      <c r="L17" s="7"/>
      <c r="M17" s="7"/>
      <c r="N17" s="7"/>
      <c r="O17" s="7"/>
    </row>
    <row r="18" spans="4:15" ht="12.75">
      <c r="D18" s="7"/>
      <c r="E18" s="13"/>
      <c r="F18" s="7"/>
      <c r="G18" s="13"/>
      <c r="H18" s="7"/>
      <c r="I18" s="13"/>
      <c r="J18" s="7"/>
      <c r="K18" s="7"/>
      <c r="L18" s="7"/>
      <c r="M18" s="7"/>
      <c r="N18" s="7"/>
      <c r="O18" s="7"/>
    </row>
    <row r="19" spans="1:15" s="14" customFormat="1" ht="18" customHeight="1">
      <c r="A19" s="14" t="s">
        <v>224</v>
      </c>
      <c r="D19" s="15">
        <f>SUM(D12:D18)</f>
        <v>96757</v>
      </c>
      <c r="E19" s="30"/>
      <c r="F19" s="15">
        <f>SUM(F12:F18)</f>
        <v>729</v>
      </c>
      <c r="G19" s="30"/>
      <c r="H19" s="15">
        <f>SUM(H12:H18)</f>
        <v>-27915</v>
      </c>
      <c r="I19" s="30"/>
      <c r="J19" s="15">
        <f>SUM(J12:J18)</f>
        <v>69571</v>
      </c>
      <c r="K19" s="16"/>
      <c r="L19" s="16"/>
      <c r="M19" s="16"/>
      <c r="N19" s="16"/>
      <c r="O19" s="16"/>
    </row>
    <row r="20" spans="4:15" ht="12.75">
      <c r="D20" s="7"/>
      <c r="E20" s="13"/>
      <c r="F20" s="7"/>
      <c r="G20" s="13"/>
      <c r="H20" s="7"/>
      <c r="I20" s="13"/>
      <c r="J20" s="7"/>
      <c r="K20" s="7"/>
      <c r="L20" s="7"/>
      <c r="M20" s="7"/>
      <c r="N20" s="7"/>
      <c r="O20" s="7"/>
    </row>
    <row r="21" spans="4:15" ht="12.75">
      <c r="D21" s="7"/>
      <c r="E21" s="13"/>
      <c r="F21" s="7"/>
      <c r="G21" s="13"/>
      <c r="H21" s="7"/>
      <c r="I21" s="13"/>
      <c r="J21" s="7"/>
      <c r="K21" s="7"/>
      <c r="L21" s="7"/>
      <c r="M21" s="7"/>
      <c r="N21" s="7"/>
      <c r="O21" s="7"/>
    </row>
    <row r="22" spans="1:15" ht="12.75">
      <c r="A22" s="1" t="s">
        <v>205</v>
      </c>
      <c r="D22" s="7" t="s">
        <v>207</v>
      </c>
      <c r="E22" s="13"/>
      <c r="F22" s="7">
        <v>0</v>
      </c>
      <c r="G22" s="13"/>
      <c r="H22" s="7">
        <v>-6</v>
      </c>
      <c r="I22" s="13"/>
      <c r="J22" s="7">
        <f>SUM(D22:H22)</f>
        <v>-6</v>
      </c>
      <c r="K22" s="7"/>
      <c r="L22" s="7"/>
      <c r="M22" s="7"/>
      <c r="N22" s="7"/>
      <c r="O22" s="7"/>
    </row>
    <row r="23" spans="4:15" ht="12.75">
      <c r="D23" s="7"/>
      <c r="E23" s="13"/>
      <c r="F23" s="7"/>
      <c r="G23" s="13"/>
      <c r="H23" s="7"/>
      <c r="I23" s="13"/>
      <c r="J23" s="7"/>
      <c r="K23" s="7"/>
      <c r="L23" s="7"/>
      <c r="M23" s="7"/>
      <c r="N23" s="7"/>
      <c r="O23" s="7"/>
    </row>
    <row r="24" spans="1:15" ht="12.75">
      <c r="A24" s="1" t="s">
        <v>45</v>
      </c>
      <c r="D24" s="7">
        <v>78246</v>
      </c>
      <c r="E24" s="13"/>
      <c r="F24" s="7">
        <v>19240</v>
      </c>
      <c r="G24" s="13"/>
      <c r="H24" s="7">
        <v>0</v>
      </c>
      <c r="I24" s="13"/>
      <c r="J24" s="7">
        <f>SUM(D24:H24)</f>
        <v>97486</v>
      </c>
      <c r="K24" s="7"/>
      <c r="L24" s="7"/>
      <c r="M24" s="7"/>
      <c r="N24" s="7"/>
      <c r="O24" s="7"/>
    </row>
    <row r="25" spans="1:15" ht="12.75">
      <c r="A25" s="1" t="s">
        <v>129</v>
      </c>
      <c r="D25" s="7">
        <v>17469</v>
      </c>
      <c r="E25" s="13"/>
      <c r="F25" s="7">
        <v>-17469</v>
      </c>
      <c r="G25" s="13"/>
      <c r="H25" s="7"/>
      <c r="I25" s="13"/>
      <c r="J25" s="7"/>
      <c r="K25" s="7"/>
      <c r="L25" s="7"/>
      <c r="M25" s="7"/>
      <c r="N25" s="7"/>
      <c r="O25" s="7"/>
    </row>
    <row r="26" spans="1:15" ht="12.75">
      <c r="A26" s="1" t="s">
        <v>206</v>
      </c>
      <c r="D26" s="7">
        <v>0</v>
      </c>
      <c r="E26" s="13"/>
      <c r="F26" s="7">
        <v>0</v>
      </c>
      <c r="G26" s="13"/>
      <c r="H26" s="7">
        <v>-24763</v>
      </c>
      <c r="I26" s="13"/>
      <c r="J26" s="7">
        <f>SUM(D26:H26)</f>
        <v>-24763</v>
      </c>
      <c r="K26" s="7"/>
      <c r="L26" s="7"/>
      <c r="M26" s="7"/>
      <c r="N26" s="7"/>
      <c r="O26" s="7"/>
    </row>
    <row r="27" spans="4:15" ht="12.75">
      <c r="D27" s="7"/>
      <c r="E27" s="13"/>
      <c r="F27" s="7"/>
      <c r="G27" s="13"/>
      <c r="H27" s="7"/>
      <c r="I27" s="13"/>
      <c r="J27" s="7"/>
      <c r="K27" s="7"/>
      <c r="L27" s="7"/>
      <c r="M27" s="7"/>
      <c r="N27" s="7"/>
      <c r="O27" s="7"/>
    </row>
    <row r="28" spans="1:15" s="14" customFormat="1" ht="18" customHeight="1">
      <c r="A28" s="14" t="s">
        <v>225</v>
      </c>
      <c r="D28" s="15">
        <f>SUM(D22:D27)</f>
        <v>95715</v>
      </c>
      <c r="E28" s="30"/>
      <c r="F28" s="15">
        <f>SUM(F22:F27)</f>
        <v>1771</v>
      </c>
      <c r="G28" s="30"/>
      <c r="H28" s="15">
        <f>SUM(H22:H27)</f>
        <v>-24769</v>
      </c>
      <c r="I28" s="30"/>
      <c r="J28" s="15">
        <f>SUM(J22:J27)</f>
        <v>72717</v>
      </c>
      <c r="K28" s="16"/>
      <c r="L28" s="16"/>
      <c r="M28" s="16"/>
      <c r="N28" s="16"/>
      <c r="O28" s="16"/>
    </row>
    <row r="29" spans="4:15" ht="12.75">
      <c r="D29" s="7"/>
      <c r="E29" s="13"/>
      <c r="F29" s="7"/>
      <c r="G29" s="13"/>
      <c r="H29" s="7"/>
      <c r="I29" s="13"/>
      <c r="J29" s="7"/>
      <c r="K29" s="7"/>
      <c r="L29" s="7"/>
      <c r="M29" s="7"/>
      <c r="N29" s="7"/>
      <c r="O29" s="7"/>
    </row>
    <row r="30" spans="4:15" ht="12.75">
      <c r="D30" s="7"/>
      <c r="E30" s="13"/>
      <c r="F30" s="7"/>
      <c r="G30" s="13"/>
      <c r="H30" s="7"/>
      <c r="I30" s="13"/>
      <c r="J30" s="7"/>
      <c r="K30" s="7"/>
      <c r="L30" s="7"/>
      <c r="M30" s="7"/>
      <c r="N30" s="7"/>
      <c r="O30" s="7"/>
    </row>
    <row r="31" spans="1:15" ht="12.75">
      <c r="A31" s="1" t="s">
        <v>209</v>
      </c>
      <c r="D31" s="7"/>
      <c r="E31" s="13"/>
      <c r="F31" s="7"/>
      <c r="G31" s="13"/>
      <c r="H31" s="7"/>
      <c r="I31" s="13"/>
      <c r="J31" s="7"/>
      <c r="K31" s="7"/>
      <c r="L31" s="7"/>
      <c r="M31" s="7"/>
      <c r="N31" s="7"/>
      <c r="O31" s="7"/>
    </row>
    <row r="32" spans="4:15" ht="12.75">
      <c r="D32" s="7"/>
      <c r="E32" s="13"/>
      <c r="F32" s="7"/>
      <c r="G32" s="13"/>
      <c r="H32" s="7"/>
      <c r="I32" s="13"/>
      <c r="J32" s="7"/>
      <c r="K32" s="7"/>
      <c r="L32" s="7"/>
      <c r="M32" s="7"/>
      <c r="N32" s="7"/>
      <c r="O32" s="7"/>
    </row>
    <row r="33" spans="1:15" ht="12.75">
      <c r="A33" s="1" t="str">
        <f>'BS'!A54</f>
        <v>The notes set out on pages 6 to 10 form an integral part of, and, should be read in conjunction with, this interim </v>
      </c>
      <c r="D33" s="7"/>
      <c r="E33" s="13"/>
      <c r="F33" s="7"/>
      <c r="G33" s="13"/>
      <c r="H33" s="7"/>
      <c r="I33" s="13"/>
      <c r="J33" s="7"/>
      <c r="K33" s="7"/>
      <c r="L33" s="7"/>
      <c r="M33" s="7"/>
      <c r="N33" s="7"/>
      <c r="O33" s="7"/>
    </row>
    <row r="34" spans="1:15" ht="12.75">
      <c r="A34" s="1" t="str">
        <f>'BS'!A55</f>
        <v>financial report.</v>
      </c>
      <c r="D34" s="7"/>
      <c r="E34" s="13"/>
      <c r="F34" s="7"/>
      <c r="G34" s="13"/>
      <c r="H34" s="7"/>
      <c r="I34" s="13"/>
      <c r="J34" s="7"/>
      <c r="K34" s="7"/>
      <c r="L34" s="7"/>
      <c r="M34" s="7"/>
      <c r="N34" s="7"/>
      <c r="O34" s="7"/>
    </row>
    <row r="35" spans="4:15" ht="12.75">
      <c r="D35" s="7"/>
      <c r="E35" s="13"/>
      <c r="F35" s="7"/>
      <c r="G35" s="13"/>
      <c r="H35" s="7"/>
      <c r="I35" s="13"/>
      <c r="J35" s="7"/>
      <c r="K35" s="7"/>
      <c r="L35" s="7"/>
      <c r="M35" s="7"/>
      <c r="N35" s="7"/>
      <c r="O35" s="7"/>
    </row>
    <row r="36" spans="4:15" ht="12.75">
      <c r="D36" s="7"/>
      <c r="E36" s="13"/>
      <c r="F36" s="7"/>
      <c r="G36" s="13"/>
      <c r="H36" s="7"/>
      <c r="I36" s="13"/>
      <c r="J36" s="7"/>
      <c r="K36" s="7"/>
      <c r="L36" s="7"/>
      <c r="M36" s="7"/>
      <c r="N36" s="7"/>
      <c r="O36" s="7"/>
    </row>
    <row r="37" spans="4:15" ht="12.75">
      <c r="D37" s="7"/>
      <c r="E37" s="13"/>
      <c r="F37" s="7"/>
      <c r="G37" s="13"/>
      <c r="H37" s="7"/>
      <c r="I37" s="13"/>
      <c r="J37" s="7"/>
      <c r="K37" s="7"/>
      <c r="L37" s="7"/>
      <c r="M37" s="7"/>
      <c r="N37" s="7"/>
      <c r="O37" s="7"/>
    </row>
    <row r="38" spans="4:15" ht="12.75">
      <c r="D38" s="7"/>
      <c r="E38" s="13"/>
      <c r="F38" s="7"/>
      <c r="G38" s="13"/>
      <c r="H38" s="7"/>
      <c r="I38" s="13"/>
      <c r="J38" s="7"/>
      <c r="K38" s="7"/>
      <c r="L38" s="7"/>
      <c r="M38" s="7"/>
      <c r="N38" s="7"/>
      <c r="O38" s="7"/>
    </row>
    <row r="39" spans="4:15" ht="12.75">
      <c r="D39" s="7"/>
      <c r="E39" s="13"/>
      <c r="F39" s="7"/>
      <c r="G39" s="13"/>
      <c r="H39" s="7"/>
      <c r="I39" s="13"/>
      <c r="J39" s="7"/>
      <c r="K39" s="7"/>
      <c r="L39" s="7"/>
      <c r="M39" s="7"/>
      <c r="N39" s="7"/>
      <c r="O39" s="7"/>
    </row>
    <row r="40" spans="4:15" ht="12.75">
      <c r="D40" s="7"/>
      <c r="E40" s="13"/>
      <c r="F40" s="7"/>
      <c r="G40" s="13"/>
      <c r="H40" s="7"/>
      <c r="I40" s="13"/>
      <c r="J40" s="7"/>
      <c r="K40" s="7"/>
      <c r="L40" s="7"/>
      <c r="M40" s="7"/>
      <c r="N40" s="7"/>
      <c r="O40" s="7"/>
    </row>
    <row r="41" spans="4:15" ht="12.75">
      <c r="D41" s="7"/>
      <c r="E41" s="13"/>
      <c r="F41" s="7"/>
      <c r="G41" s="13"/>
      <c r="H41" s="7"/>
      <c r="I41" s="13"/>
      <c r="J41" s="7"/>
      <c r="K41" s="7"/>
      <c r="L41" s="7"/>
      <c r="M41" s="7"/>
      <c r="N41" s="7"/>
      <c r="O41" s="7"/>
    </row>
  </sheetData>
  <mergeCells count="2">
    <mergeCell ref="A2:K2"/>
    <mergeCell ref="A3:K3"/>
  </mergeCells>
  <printOptions horizontalCentered="1"/>
  <pageMargins left="0.75" right="0.75" top="1" bottom="0.75" header="0.5" footer="0.5"/>
  <pageSetup firstPageNumber="3" useFirstPageNumber="1" horizontalDpi="600" verticalDpi="600" orientation="landscape" paperSize="9" r:id="rId1"/>
  <headerFooter alignWithMargins="0">
    <oddFooter>&amp;R&amp;"Times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60" workbookViewId="0" topLeftCell="A1">
      <selection activeCell="C43" sqref="C43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tr">
        <f>'BS'!A1</f>
        <v>VTI VINTAGE BHD ( Company No. 589167-W )</v>
      </c>
      <c r="B1" s="5"/>
    </row>
    <row r="2" spans="1:7" ht="16.5" customHeight="1">
      <c r="A2" s="106" t="str">
        <f>'BS'!A2</f>
        <v>UNAUDITED INTERIM FINANCIAL REPORT ON CONSOLIDATED RESULTS </v>
      </c>
      <c r="B2" s="107"/>
      <c r="C2" s="107"/>
      <c r="D2" s="107"/>
      <c r="E2" s="107"/>
      <c r="F2" s="107"/>
      <c r="G2" s="107"/>
    </row>
    <row r="3" spans="1:7" ht="16.5" customHeight="1">
      <c r="A3" s="106" t="str">
        <f>'BS'!A3</f>
        <v>FOR THE THIRD QUARTER ENDED 31 DECEMBER 2004</v>
      </c>
      <c r="B3" s="107"/>
      <c r="C3" s="107"/>
      <c r="D3" s="107"/>
      <c r="E3" s="107"/>
      <c r="F3" s="107"/>
      <c r="G3" s="107"/>
    </row>
    <row r="4" ht="18" customHeight="1"/>
    <row r="5" spans="1:2" ht="15.75">
      <c r="A5" s="18" t="s">
        <v>46</v>
      </c>
      <c r="B5" s="4"/>
    </row>
    <row r="6" spans="1:2" ht="15">
      <c r="A6" s="19" t="str">
        <f>'P&amp;L'!A6</f>
        <v>For the period ended 31 December 2004</v>
      </c>
      <c r="B6" s="3"/>
    </row>
    <row r="8" spans="3:7" ht="12.75">
      <c r="C8" s="9" t="s">
        <v>2</v>
      </c>
      <c r="D8" s="5"/>
      <c r="E8" s="21" t="str">
        <f>'BS'!E8</f>
        <v>31 December 2004</v>
      </c>
      <c r="F8" s="9"/>
      <c r="G8" s="21" t="str">
        <f>'BS'!G8</f>
        <v>31 December 2003</v>
      </c>
    </row>
    <row r="9" spans="3:7" ht="12.75">
      <c r="C9" s="9"/>
      <c r="D9" s="5"/>
      <c r="E9" s="9" t="s">
        <v>3</v>
      </c>
      <c r="F9" s="9"/>
      <c r="G9" s="9" t="s">
        <v>3</v>
      </c>
    </row>
    <row r="10" spans="1:7" ht="12.75">
      <c r="A10" s="31" t="s">
        <v>55</v>
      </c>
      <c r="E10" s="7"/>
      <c r="F10" s="7"/>
      <c r="G10" s="7"/>
    </row>
    <row r="11" spans="5:7" ht="12.75">
      <c r="E11" s="7"/>
      <c r="F11" s="7"/>
      <c r="G11" s="78"/>
    </row>
    <row r="12" spans="1:7" ht="12.75">
      <c r="A12" s="1" t="s">
        <v>197</v>
      </c>
      <c r="B12" s="5"/>
      <c r="E12" s="7">
        <v>-784</v>
      </c>
      <c r="F12" s="7"/>
      <c r="G12" s="78">
        <f>'P&amp;L'!G24</f>
        <v>11209</v>
      </c>
    </row>
    <row r="13" spans="1:7" ht="12.75">
      <c r="A13" s="1" t="s">
        <v>47</v>
      </c>
      <c r="E13" s="7"/>
      <c r="F13" s="7"/>
      <c r="G13" s="78"/>
    </row>
    <row r="14" spans="2:7" ht="12.75">
      <c r="B14" s="1" t="s">
        <v>48</v>
      </c>
      <c r="E14" s="13">
        <v>2854</v>
      </c>
      <c r="F14" s="13"/>
      <c r="G14" s="94">
        <v>978</v>
      </c>
    </row>
    <row r="15" spans="2:7" ht="12.75">
      <c r="B15" s="1" t="s">
        <v>187</v>
      </c>
      <c r="E15" s="13">
        <v>225</v>
      </c>
      <c r="F15" s="13"/>
      <c r="G15" s="94">
        <v>119</v>
      </c>
    </row>
    <row r="16" spans="2:7" ht="12.75">
      <c r="B16" s="1" t="s">
        <v>186</v>
      </c>
      <c r="E16" s="13">
        <v>0</v>
      </c>
      <c r="F16" s="13"/>
      <c r="G16" s="94">
        <v>-7636</v>
      </c>
    </row>
    <row r="17" spans="2:7" ht="12.75">
      <c r="B17" s="1" t="s">
        <v>37</v>
      </c>
      <c r="E17" s="13">
        <v>0</v>
      </c>
      <c r="F17" s="13"/>
      <c r="G17" s="94">
        <v>-526</v>
      </c>
    </row>
    <row r="18" spans="1:7" ht="12.75">
      <c r="A18" s="31"/>
      <c r="B18" s="28" t="s">
        <v>49</v>
      </c>
      <c r="C18" s="32"/>
      <c r="D18" s="28"/>
      <c r="E18" s="13">
        <v>514</v>
      </c>
      <c r="F18" s="13"/>
      <c r="G18" s="94">
        <v>205</v>
      </c>
    </row>
    <row r="19" spans="1:7" ht="12.75">
      <c r="A19" s="28"/>
      <c r="B19" s="28" t="s">
        <v>174</v>
      </c>
      <c r="C19" s="32"/>
      <c r="D19" s="28"/>
      <c r="E19" s="8">
        <v>-35</v>
      </c>
      <c r="F19" s="13"/>
      <c r="G19" s="95">
        <v>-6</v>
      </c>
    </row>
    <row r="20" spans="1:7" ht="12.75">
      <c r="A20" s="28"/>
      <c r="B20" s="28"/>
      <c r="C20" s="32"/>
      <c r="D20" s="28"/>
      <c r="F20" s="13"/>
      <c r="G20" s="61"/>
    </row>
    <row r="21" spans="1:7" ht="12.75">
      <c r="A21" s="28" t="s">
        <v>227</v>
      </c>
      <c r="B21" s="28"/>
      <c r="C21" s="32"/>
      <c r="D21" s="28"/>
      <c r="E21" s="13">
        <f>SUM(E12:E19)</f>
        <v>2774</v>
      </c>
      <c r="F21" s="13"/>
      <c r="G21" s="94">
        <f>SUM(G12:G19)</f>
        <v>4343</v>
      </c>
    </row>
    <row r="22" spans="1:7" ht="12.75">
      <c r="A22" s="28"/>
      <c r="B22" s="28"/>
      <c r="C22" s="32"/>
      <c r="D22" s="28"/>
      <c r="E22" s="13"/>
      <c r="F22" s="13"/>
      <c r="G22" s="94"/>
    </row>
    <row r="23" spans="1:7" ht="12.75">
      <c r="A23" s="28" t="s">
        <v>50</v>
      </c>
      <c r="B23" s="28"/>
      <c r="C23" s="32"/>
      <c r="D23" s="28"/>
      <c r="E23" s="13"/>
      <c r="F23" s="13"/>
      <c r="G23" s="94"/>
    </row>
    <row r="24" spans="1:7" ht="12.75">
      <c r="A24" s="28"/>
      <c r="B24" s="28" t="s">
        <v>7</v>
      </c>
      <c r="C24" s="32"/>
      <c r="D24" s="28"/>
      <c r="E24" s="10">
        <v>158</v>
      </c>
      <c r="F24" s="13"/>
      <c r="G24" s="96">
        <v>317</v>
      </c>
    </row>
    <row r="25" spans="1:7" ht="12.75">
      <c r="A25" s="31"/>
      <c r="B25" s="28" t="s">
        <v>51</v>
      </c>
      <c r="C25" s="32"/>
      <c r="D25" s="28"/>
      <c r="E25" s="11">
        <v>1056</v>
      </c>
      <c r="F25" s="13"/>
      <c r="G25" s="97">
        <v>-2014</v>
      </c>
    </row>
    <row r="26" spans="1:7" ht="12.75">
      <c r="A26" s="28"/>
      <c r="B26" s="28" t="s">
        <v>52</v>
      </c>
      <c r="C26" s="32"/>
      <c r="D26" s="28"/>
      <c r="E26" s="12">
        <v>180</v>
      </c>
      <c r="F26" s="13"/>
      <c r="G26" s="98">
        <v>-1344</v>
      </c>
    </row>
    <row r="27" spans="1:7" ht="12.75">
      <c r="A27" s="28"/>
      <c r="B27" s="28"/>
      <c r="C27" s="32"/>
      <c r="D27" s="28"/>
      <c r="E27" s="12">
        <f>SUM(E24:E26)</f>
        <v>1394</v>
      </c>
      <c r="F27" s="13"/>
      <c r="G27" s="98">
        <f>SUM(G24:G26)</f>
        <v>-3041</v>
      </c>
    </row>
    <row r="28" spans="1:7" ht="12.75">
      <c r="A28" s="28"/>
      <c r="B28" s="28"/>
      <c r="C28" s="32"/>
      <c r="D28" s="28"/>
      <c r="E28" s="35"/>
      <c r="F28" s="13"/>
      <c r="G28" s="99"/>
    </row>
    <row r="29" spans="1:7" ht="12.75">
      <c r="A29" s="28" t="s">
        <v>228</v>
      </c>
      <c r="B29" s="28"/>
      <c r="C29" s="32"/>
      <c r="D29" s="28"/>
      <c r="E29" s="13">
        <f>E21+E27</f>
        <v>4168</v>
      </c>
      <c r="F29" s="13"/>
      <c r="G29" s="94">
        <f>G21+G27</f>
        <v>1302</v>
      </c>
    </row>
    <row r="30" spans="1:7" ht="12.75">
      <c r="A30" s="28"/>
      <c r="B30" s="28"/>
      <c r="C30" s="32"/>
      <c r="D30" s="28"/>
      <c r="E30" s="13"/>
      <c r="F30" s="13"/>
      <c r="G30" s="94"/>
    </row>
    <row r="31" spans="1:7" ht="12.75">
      <c r="A31" s="28" t="s">
        <v>53</v>
      </c>
      <c r="B31" s="28"/>
      <c r="C31" s="32"/>
      <c r="D31" s="28"/>
      <c r="E31" s="8">
        <v>-1313</v>
      </c>
      <c r="F31" s="13"/>
      <c r="G31" s="95">
        <v>-561</v>
      </c>
    </row>
    <row r="32" spans="1:7" ht="12.75">
      <c r="A32" s="28"/>
      <c r="B32" s="28"/>
      <c r="C32" s="32"/>
      <c r="D32" s="28"/>
      <c r="E32" s="13"/>
      <c r="F32" s="13"/>
      <c r="G32" s="94"/>
    </row>
    <row r="33" spans="1:7" ht="12.75">
      <c r="A33" s="31" t="s">
        <v>229</v>
      </c>
      <c r="B33" s="28"/>
      <c r="C33" s="32"/>
      <c r="D33" s="28"/>
      <c r="E33" s="13">
        <f>SUM(E29:E31)</f>
        <v>2855</v>
      </c>
      <c r="F33" s="13"/>
      <c r="G33" s="94">
        <f>SUM(G29:G31)</f>
        <v>741</v>
      </c>
    </row>
    <row r="34" spans="1:7" ht="12.75">
      <c r="A34" s="31"/>
      <c r="B34" s="28"/>
      <c r="C34" s="32"/>
      <c r="D34" s="28"/>
      <c r="E34" s="13"/>
      <c r="F34" s="13"/>
      <c r="G34" s="94"/>
    </row>
    <row r="35" spans="1:7" ht="12.75">
      <c r="A35" s="31" t="s">
        <v>54</v>
      </c>
      <c r="B35" s="28"/>
      <c r="C35" s="32"/>
      <c r="D35" s="28"/>
      <c r="E35" s="13"/>
      <c r="F35" s="13"/>
      <c r="G35" s="94"/>
    </row>
    <row r="36" spans="1:7" s="14" customFormat="1" ht="12.75">
      <c r="A36" s="33"/>
      <c r="B36" s="33"/>
      <c r="C36" s="33"/>
      <c r="D36" s="33"/>
      <c r="E36" s="30"/>
      <c r="F36" s="30"/>
      <c r="G36" s="100"/>
    </row>
    <row r="37" spans="1:7" ht="12.75">
      <c r="A37" s="28" t="s">
        <v>56</v>
      </c>
      <c r="B37" s="28"/>
      <c r="C37" s="32"/>
      <c r="D37" s="28"/>
      <c r="E37" s="10">
        <f>-7595+271</f>
        <v>-7324</v>
      </c>
      <c r="F37" s="13"/>
      <c r="G37" s="96">
        <v>-2790</v>
      </c>
    </row>
    <row r="38" spans="1:7" ht="12.75">
      <c r="A38" s="28" t="s">
        <v>175</v>
      </c>
      <c r="B38" s="28"/>
      <c r="C38" s="32"/>
      <c r="D38" s="28"/>
      <c r="E38" s="11">
        <v>407</v>
      </c>
      <c r="F38" s="13"/>
      <c r="G38" s="97">
        <v>274</v>
      </c>
    </row>
    <row r="39" spans="1:7" ht="12.75">
      <c r="A39" s="28" t="s">
        <v>188</v>
      </c>
      <c r="B39" s="28"/>
      <c r="C39" s="32"/>
      <c r="D39" s="28"/>
      <c r="E39" s="11">
        <v>3</v>
      </c>
      <c r="F39" s="13"/>
      <c r="G39" s="97">
        <v>1911</v>
      </c>
    </row>
    <row r="40" spans="1:7" ht="12.75">
      <c r="A40" s="28" t="s">
        <v>176</v>
      </c>
      <c r="B40" s="28"/>
      <c r="C40" s="32"/>
      <c r="D40" s="28"/>
      <c r="E40" s="12">
        <v>35</v>
      </c>
      <c r="F40" s="13"/>
      <c r="G40" s="98">
        <v>6</v>
      </c>
    </row>
    <row r="41" spans="1:7" ht="12.75">
      <c r="A41" s="31"/>
      <c r="B41" s="28"/>
      <c r="C41" s="32"/>
      <c r="D41" s="28"/>
      <c r="E41" s="13"/>
      <c r="F41" s="13"/>
      <c r="G41" s="94"/>
    </row>
    <row r="42" spans="1:7" ht="12.75">
      <c r="A42" s="31" t="s">
        <v>199</v>
      </c>
      <c r="B42" s="28"/>
      <c r="C42" s="32"/>
      <c r="D42" s="28"/>
      <c r="E42" s="13">
        <f>SUM(E37:E40)</f>
        <v>-6879</v>
      </c>
      <c r="F42" s="13"/>
      <c r="G42" s="94">
        <f>SUM(G37:G40)</f>
        <v>-599</v>
      </c>
    </row>
    <row r="43" spans="1:7" ht="12.75">
      <c r="A43" s="28"/>
      <c r="B43" s="28"/>
      <c r="C43" s="32"/>
      <c r="D43" s="28"/>
      <c r="E43" s="13"/>
      <c r="F43" s="13"/>
      <c r="G43" s="94"/>
    </row>
    <row r="44" spans="1:7" ht="12.75">
      <c r="A44" s="31" t="s">
        <v>57</v>
      </c>
      <c r="B44" s="28"/>
      <c r="C44" s="32"/>
      <c r="D44" s="28"/>
      <c r="E44" s="13"/>
      <c r="F44" s="13"/>
      <c r="G44" s="94"/>
    </row>
    <row r="45" spans="1:7" ht="12.75">
      <c r="A45" s="28" t="s">
        <v>58</v>
      </c>
      <c r="B45" s="28"/>
      <c r="C45" s="32"/>
      <c r="D45" s="28"/>
      <c r="E45" s="10">
        <v>0</v>
      </c>
      <c r="F45" s="13"/>
      <c r="G45" s="96">
        <v>10000</v>
      </c>
    </row>
    <row r="46" spans="1:7" ht="12.75">
      <c r="A46" s="28" t="s">
        <v>59</v>
      </c>
      <c r="B46" s="28"/>
      <c r="C46" s="32"/>
      <c r="D46" s="28"/>
      <c r="E46" s="11">
        <v>-304</v>
      </c>
      <c r="F46" s="34"/>
      <c r="G46" s="97">
        <v>-68</v>
      </c>
    </row>
    <row r="47" spans="1:7" ht="12.75">
      <c r="A47" s="28" t="s">
        <v>60</v>
      </c>
      <c r="B47" s="28"/>
      <c r="C47" s="32"/>
      <c r="D47" s="28"/>
      <c r="E47" s="11">
        <v>-682</v>
      </c>
      <c r="F47" s="34"/>
      <c r="G47" s="97">
        <v>-252</v>
      </c>
    </row>
    <row r="48" spans="1:7" ht="12.75">
      <c r="A48" s="28" t="s">
        <v>198</v>
      </c>
      <c r="B48" s="28"/>
      <c r="C48" s="32"/>
      <c r="D48" s="28"/>
      <c r="E48" s="11">
        <v>-2084</v>
      </c>
      <c r="F48" s="34"/>
      <c r="G48" s="97">
        <v>0</v>
      </c>
    </row>
    <row r="49" spans="1:7" ht="12.75">
      <c r="A49" s="28" t="s">
        <v>61</v>
      </c>
      <c r="B49" s="28"/>
      <c r="C49" s="32"/>
      <c r="D49" s="28"/>
      <c r="E49" s="12">
        <v>-514</v>
      </c>
      <c r="F49" s="34"/>
      <c r="G49" s="98">
        <f>-G18</f>
        <v>-205</v>
      </c>
    </row>
    <row r="50" spans="1:7" ht="12.75">
      <c r="A50" s="28"/>
      <c r="B50" s="28"/>
      <c r="C50" s="32"/>
      <c r="D50" s="28"/>
      <c r="E50" s="34"/>
      <c r="F50" s="34"/>
      <c r="G50" s="48"/>
    </row>
    <row r="51" spans="1:7" s="14" customFormat="1" ht="12.75">
      <c r="A51" s="31" t="s">
        <v>200</v>
      </c>
      <c r="B51" s="33"/>
      <c r="C51" s="33"/>
      <c r="D51" s="33"/>
      <c r="E51" s="30">
        <f>SUM(E45:E49)</f>
        <v>-3584</v>
      </c>
      <c r="F51" s="30"/>
      <c r="G51" s="100">
        <f>SUM(G45:G49)</f>
        <v>9475</v>
      </c>
    </row>
    <row r="52" spans="1:7" s="14" customFormat="1" ht="12.75">
      <c r="A52" s="31"/>
      <c r="B52" s="33"/>
      <c r="C52" s="33"/>
      <c r="D52" s="33"/>
      <c r="E52" s="25"/>
      <c r="F52" s="30"/>
      <c r="G52" s="101"/>
    </row>
    <row r="53" spans="1:7" s="14" customFormat="1" ht="18" customHeight="1">
      <c r="A53" s="33" t="s">
        <v>201</v>
      </c>
      <c r="B53" s="33"/>
      <c r="C53" s="33"/>
      <c r="D53" s="33"/>
      <c r="E53" s="30">
        <f>E33+E42+E51</f>
        <v>-7608</v>
      </c>
      <c r="F53" s="30"/>
      <c r="G53" s="100">
        <f>G33+G42+G51</f>
        <v>9617</v>
      </c>
    </row>
    <row r="54" spans="1:7" s="14" customFormat="1" ht="18" customHeight="1">
      <c r="A54" s="33" t="s">
        <v>62</v>
      </c>
      <c r="B54" s="33"/>
      <c r="C54" s="33"/>
      <c r="D54" s="33"/>
      <c r="E54" s="30">
        <v>9617</v>
      </c>
      <c r="F54" s="30"/>
      <c r="G54" s="30">
        <v>0</v>
      </c>
    </row>
    <row r="55" spans="1:7" s="14" customFormat="1" ht="18" customHeight="1">
      <c r="A55" s="33" t="s">
        <v>63</v>
      </c>
      <c r="B55" s="33"/>
      <c r="C55" s="33"/>
      <c r="D55" s="33"/>
      <c r="E55" s="15">
        <f>SUM(E53:E54)</f>
        <v>2009</v>
      </c>
      <c r="F55" s="30"/>
      <c r="G55" s="15">
        <f>SUM(G53:G54)</f>
        <v>9617</v>
      </c>
    </row>
    <row r="56" spans="1:7" s="14" customFormat="1" ht="12.75">
      <c r="A56" s="31"/>
      <c r="B56" s="33"/>
      <c r="C56" s="33"/>
      <c r="D56" s="33"/>
      <c r="E56" s="30"/>
      <c r="F56" s="30"/>
      <c r="G56" s="30"/>
    </row>
    <row r="57" spans="1:7" s="14" customFormat="1" ht="12.75">
      <c r="A57" s="31" t="s">
        <v>64</v>
      </c>
      <c r="B57" s="33"/>
      <c r="C57" s="33"/>
      <c r="D57" s="33"/>
      <c r="E57" s="30"/>
      <c r="F57" s="30"/>
      <c r="G57" s="30"/>
    </row>
    <row r="58" spans="1:7" s="14" customFormat="1" ht="12.75">
      <c r="A58" s="28" t="s">
        <v>65</v>
      </c>
      <c r="B58" s="33"/>
      <c r="C58" s="33"/>
      <c r="D58" s="33"/>
      <c r="E58" s="30"/>
      <c r="F58" s="30"/>
      <c r="G58" s="30"/>
    </row>
    <row r="59" spans="1:7" s="14" customFormat="1" ht="12.75">
      <c r="A59" s="31"/>
      <c r="B59" s="33"/>
      <c r="C59" s="33"/>
      <c r="D59" s="33"/>
      <c r="E59" s="30"/>
      <c r="F59" s="30"/>
      <c r="G59" s="30"/>
    </row>
    <row r="60" spans="1:7" s="14" customFormat="1" ht="12.75">
      <c r="A60" s="33" t="s">
        <v>10</v>
      </c>
      <c r="B60" s="33"/>
      <c r="C60" s="33"/>
      <c r="D60" s="33"/>
      <c r="E60" s="30">
        <f>'BS'!E21</f>
        <v>2009</v>
      </c>
      <c r="F60" s="30"/>
      <c r="G60" s="30">
        <f>'BS'!G21</f>
        <v>9617</v>
      </c>
    </row>
    <row r="61" spans="1:7" s="14" customFormat="1" ht="18" customHeight="1">
      <c r="A61" s="33" t="s">
        <v>63</v>
      </c>
      <c r="C61" s="36"/>
      <c r="E61" s="15">
        <f>SUM(E60:E60)</f>
        <v>2009</v>
      </c>
      <c r="F61" s="37"/>
      <c r="G61" s="15">
        <f>SUM(G60:G60)</f>
        <v>9617</v>
      </c>
    </row>
    <row r="63" spans="1:7" ht="12.75">
      <c r="A63" s="108" t="str">
        <f>'BS'!A54</f>
        <v>The notes set out on pages 6 to 10 form an integral part of, and, should be read in conjunction with, this interim </v>
      </c>
      <c r="B63" s="107"/>
      <c r="C63" s="107"/>
      <c r="D63" s="107"/>
      <c r="E63" s="107"/>
      <c r="F63" s="107"/>
      <c r="G63" s="107"/>
    </row>
    <row r="64" spans="1:7" ht="12.75">
      <c r="A64" s="108" t="str">
        <f>'BS'!A55</f>
        <v>financial report.</v>
      </c>
      <c r="B64" s="107"/>
      <c r="C64" s="107"/>
      <c r="D64" s="107"/>
      <c r="E64" s="107"/>
      <c r="F64" s="107"/>
      <c r="G64" s="107"/>
    </row>
  </sheetData>
  <mergeCells count="4">
    <mergeCell ref="A2:G2"/>
    <mergeCell ref="A63:G63"/>
    <mergeCell ref="A64:G64"/>
    <mergeCell ref="A3:G3"/>
  </mergeCells>
  <printOptions horizontalCentered="1"/>
  <pageMargins left="0.65" right="0.65" top="1" bottom="0.8" header="0.5" footer="0.5"/>
  <pageSetup firstPageNumber="4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21">
      <selection activeCell="B50" sqref="B50"/>
    </sheetView>
  </sheetViews>
  <sheetFormatPr defaultColWidth="9.140625" defaultRowHeight="12.75"/>
  <cols>
    <col min="1" max="1" width="3.7109375" style="1" customWidth="1"/>
    <col min="2" max="2" width="38.421875" style="1" customWidth="1"/>
    <col min="3" max="3" width="8.140625" style="1" customWidth="1"/>
    <col min="4" max="4" width="8.28125" style="1" customWidth="1"/>
    <col min="5" max="5" width="11.140625" style="1" customWidth="1"/>
    <col min="6" max="6" width="8.140625" style="1" customWidth="1"/>
    <col min="7" max="7" width="10.140625" style="1" customWidth="1"/>
    <col min="8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7" ht="16.5" customHeight="1">
      <c r="A2" s="106" t="str">
        <f>'BS'!A2</f>
        <v>UNAUDITED INTERIM FINANCIAL REPORT ON CONSOLIDATED RESULTS </v>
      </c>
      <c r="B2" s="108"/>
      <c r="C2" s="108"/>
      <c r="D2" s="108"/>
      <c r="E2" s="108"/>
      <c r="F2" s="108"/>
      <c r="G2" s="108"/>
    </row>
    <row r="3" spans="1:7" ht="16.5" customHeight="1">
      <c r="A3" s="106" t="str">
        <f>'BS'!A3</f>
        <v>FOR THE THIRD QUARTER ENDED 31 DECEMBER 2004</v>
      </c>
      <c r="B3" s="108"/>
      <c r="C3" s="108"/>
      <c r="D3" s="108"/>
      <c r="E3" s="108"/>
      <c r="F3" s="108"/>
      <c r="G3" s="108"/>
    </row>
    <row r="4" ht="18" customHeight="1">
      <c r="C4" s="2"/>
    </row>
    <row r="5" spans="1:3" ht="15.75">
      <c r="A5" s="18" t="s">
        <v>66</v>
      </c>
      <c r="B5" s="4"/>
      <c r="C5" s="2"/>
    </row>
    <row r="6" spans="1:3" ht="15">
      <c r="A6" s="19"/>
      <c r="B6" s="3"/>
      <c r="C6" s="2"/>
    </row>
    <row r="7" spans="1:2" ht="12.75">
      <c r="A7" s="38" t="s">
        <v>67</v>
      </c>
      <c r="B7" s="39" t="s">
        <v>68</v>
      </c>
    </row>
    <row r="8" spans="2:7" ht="12.75">
      <c r="B8" s="108" t="s">
        <v>149</v>
      </c>
      <c r="C8" s="108"/>
      <c r="D8" s="108"/>
      <c r="E8" s="108"/>
      <c r="F8" s="108"/>
      <c r="G8" s="108"/>
    </row>
    <row r="9" spans="2:7" ht="12.75">
      <c r="B9" s="41" t="s">
        <v>180</v>
      </c>
      <c r="C9" s="26"/>
      <c r="D9" s="26"/>
      <c r="E9" s="26"/>
      <c r="F9" s="26"/>
      <c r="G9" s="26"/>
    </row>
    <row r="11" spans="2:7" ht="12.75">
      <c r="B11" s="110" t="s">
        <v>150</v>
      </c>
      <c r="C11" s="110"/>
      <c r="D11" s="110"/>
      <c r="E11" s="110"/>
      <c r="F11" s="110"/>
      <c r="G11" s="110"/>
    </row>
    <row r="12" spans="2:7" ht="12.75">
      <c r="B12" s="110" t="s">
        <v>151</v>
      </c>
      <c r="C12" s="110"/>
      <c r="D12" s="110"/>
      <c r="E12" s="110"/>
      <c r="F12" s="110"/>
      <c r="G12" s="110"/>
    </row>
    <row r="13" spans="2:7" ht="12.75">
      <c r="B13" s="63" t="s">
        <v>152</v>
      </c>
      <c r="C13" s="59"/>
      <c r="D13" s="59"/>
      <c r="E13" s="59"/>
      <c r="F13" s="59"/>
      <c r="G13" s="59"/>
    </row>
    <row r="14" spans="2:7" ht="12.75">
      <c r="B14" s="63" t="s">
        <v>226</v>
      </c>
      <c r="C14" s="59"/>
      <c r="D14" s="59"/>
      <c r="E14" s="59"/>
      <c r="F14" s="59"/>
      <c r="G14" s="59"/>
    </row>
    <row r="16" spans="1:2" ht="12.75">
      <c r="A16" s="38" t="s">
        <v>69</v>
      </c>
      <c r="B16" s="39" t="s">
        <v>70</v>
      </c>
    </row>
    <row r="17" spans="2:7" ht="12.75">
      <c r="B17" s="108" t="s">
        <v>177</v>
      </c>
      <c r="C17" s="108"/>
      <c r="D17" s="108"/>
      <c r="E17" s="108"/>
      <c r="F17" s="108"/>
      <c r="G17" s="108"/>
    </row>
    <row r="18" ht="12.75">
      <c r="B18" s="1" t="s">
        <v>153</v>
      </c>
    </row>
    <row r="20" spans="1:7" ht="12.75">
      <c r="A20" s="38" t="s">
        <v>71</v>
      </c>
      <c r="B20" s="67" t="s">
        <v>72</v>
      </c>
      <c r="C20" s="61"/>
      <c r="D20" s="61"/>
      <c r="E20" s="61"/>
      <c r="F20" s="61"/>
      <c r="G20" s="61"/>
    </row>
    <row r="21" spans="2:7" ht="12.75">
      <c r="B21" s="110" t="s">
        <v>190</v>
      </c>
      <c r="C21" s="110"/>
      <c r="D21" s="110"/>
      <c r="E21" s="110"/>
      <c r="F21" s="110"/>
      <c r="G21" s="110"/>
    </row>
    <row r="22" spans="2:7" ht="12.75">
      <c r="B22" s="59" t="s">
        <v>189</v>
      </c>
      <c r="C22" s="59"/>
      <c r="D22" s="59"/>
      <c r="E22" s="59"/>
      <c r="F22" s="59"/>
      <c r="G22" s="59"/>
    </row>
    <row r="24" spans="1:2" ht="12.75">
      <c r="A24" s="38" t="s">
        <v>73</v>
      </c>
      <c r="B24" s="39" t="s">
        <v>74</v>
      </c>
    </row>
    <row r="25" spans="2:7" ht="12.75">
      <c r="B25" s="108" t="s">
        <v>154</v>
      </c>
      <c r="C25" s="108"/>
      <c r="D25" s="108"/>
      <c r="E25" s="108"/>
      <c r="F25" s="108"/>
      <c r="G25" s="108"/>
    </row>
    <row r="26" spans="2:7" ht="12.75">
      <c r="B26" s="26" t="s">
        <v>230</v>
      </c>
      <c r="C26" s="26"/>
      <c r="D26" s="26"/>
      <c r="E26" s="26"/>
      <c r="F26" s="26"/>
      <c r="G26" s="26"/>
    </row>
    <row r="28" spans="1:2" ht="12.75">
      <c r="A28" s="38" t="s">
        <v>75</v>
      </c>
      <c r="B28" s="67" t="s">
        <v>76</v>
      </c>
    </row>
    <row r="29" spans="2:7" ht="12.75">
      <c r="B29" s="108" t="s">
        <v>77</v>
      </c>
      <c r="C29" s="108"/>
      <c r="D29" s="108"/>
      <c r="E29" s="108"/>
      <c r="F29" s="108"/>
      <c r="G29" s="108"/>
    </row>
    <row r="31" spans="1:2" ht="12.75">
      <c r="A31" s="38" t="s">
        <v>78</v>
      </c>
      <c r="B31" s="39" t="s">
        <v>79</v>
      </c>
    </row>
    <row r="32" spans="2:7" ht="12.75">
      <c r="B32" s="108" t="s">
        <v>155</v>
      </c>
      <c r="C32" s="108"/>
      <c r="D32" s="108"/>
      <c r="E32" s="108"/>
      <c r="F32" s="108"/>
      <c r="G32" s="108"/>
    </row>
    <row r="33" spans="2:7" ht="12.75">
      <c r="B33" s="26" t="s">
        <v>156</v>
      </c>
      <c r="C33" s="26"/>
      <c r="D33" s="26"/>
      <c r="E33" s="26"/>
      <c r="F33" s="26"/>
      <c r="G33" s="26"/>
    </row>
    <row r="34" spans="1:7" ht="12.75">
      <c r="A34" s="2"/>
      <c r="B34" s="59"/>
      <c r="C34" s="59"/>
      <c r="D34" s="59"/>
      <c r="E34" s="60" t="s">
        <v>135</v>
      </c>
      <c r="F34" s="60"/>
      <c r="G34" s="60" t="s">
        <v>3</v>
      </c>
    </row>
    <row r="35" spans="1:7" ht="12.75">
      <c r="A35" s="2"/>
      <c r="B35" s="59"/>
      <c r="C35" s="59"/>
      <c r="D35" s="59"/>
      <c r="E35" s="60" t="s">
        <v>136</v>
      </c>
      <c r="F35" s="59"/>
      <c r="G35" s="59"/>
    </row>
    <row r="36" spans="1:7" ht="12.75">
      <c r="A36" s="2"/>
      <c r="B36" s="59" t="s">
        <v>137</v>
      </c>
      <c r="C36" s="59"/>
      <c r="D36" s="59"/>
      <c r="E36" s="88">
        <v>36</v>
      </c>
      <c r="F36" s="89"/>
      <c r="G36" s="88">
        <v>36</v>
      </c>
    </row>
    <row r="37" spans="2:7" ht="12.75">
      <c r="B37" s="61"/>
      <c r="C37" s="61"/>
      <c r="D37" s="61"/>
      <c r="E37" s="61"/>
      <c r="F37" s="61"/>
      <c r="G37" s="61"/>
    </row>
    <row r="38" spans="1:2" ht="12.75">
      <c r="A38" s="38" t="s">
        <v>80</v>
      </c>
      <c r="B38" s="39" t="s">
        <v>81</v>
      </c>
    </row>
    <row r="39" spans="1:2" s="61" customFormat="1" ht="12.75">
      <c r="A39" s="68"/>
      <c r="B39" s="63" t="s">
        <v>232</v>
      </c>
    </row>
    <row r="41" spans="1:2" ht="12.75">
      <c r="A41" s="38" t="s">
        <v>82</v>
      </c>
      <c r="B41" s="39" t="s">
        <v>83</v>
      </c>
    </row>
    <row r="42" spans="2:7" ht="12.75">
      <c r="B42" s="108" t="s">
        <v>157</v>
      </c>
      <c r="C42" s="108"/>
      <c r="D42" s="108"/>
      <c r="E42" s="108"/>
      <c r="F42" s="108"/>
      <c r="G42" s="108"/>
    </row>
    <row r="43" spans="2:7" ht="12.75">
      <c r="B43" s="26" t="s">
        <v>158</v>
      </c>
      <c r="C43" s="26"/>
      <c r="D43" s="26"/>
      <c r="E43" s="26"/>
      <c r="F43" s="26"/>
      <c r="G43" s="26"/>
    </row>
    <row r="45" spans="1:2" ht="12.75">
      <c r="A45" s="38" t="s">
        <v>84</v>
      </c>
      <c r="B45" s="39" t="s">
        <v>4</v>
      </c>
    </row>
    <row r="46" spans="2:7" ht="12.75">
      <c r="B46" s="108" t="s">
        <v>159</v>
      </c>
      <c r="C46" s="108"/>
      <c r="D46" s="108"/>
      <c r="E46" s="108"/>
      <c r="F46" s="108"/>
      <c r="G46" s="108"/>
    </row>
    <row r="47" spans="2:7" ht="12.75">
      <c r="B47" s="26" t="s">
        <v>160</v>
      </c>
      <c r="C47" s="26"/>
      <c r="D47" s="26"/>
      <c r="E47" s="26"/>
      <c r="F47" s="26"/>
      <c r="G47" s="26"/>
    </row>
    <row r="49" spans="1:2" ht="12.75">
      <c r="A49" s="38" t="s">
        <v>85</v>
      </c>
      <c r="B49" s="39" t="s">
        <v>86</v>
      </c>
    </row>
    <row r="50" spans="2:7" ht="12.75">
      <c r="B50" s="92" t="s">
        <v>231</v>
      </c>
      <c r="C50" s="92"/>
      <c r="D50" s="92"/>
      <c r="E50" s="92"/>
      <c r="F50" s="92"/>
      <c r="G50" s="92"/>
    </row>
    <row r="51" spans="2:7" ht="12.75">
      <c r="B51" s="42"/>
      <c r="C51" s="42"/>
      <c r="D51" s="42"/>
      <c r="E51" s="42"/>
      <c r="F51" s="42"/>
      <c r="G51" s="42"/>
    </row>
    <row r="52" spans="1:8" ht="12.75">
      <c r="A52" s="68" t="s">
        <v>87</v>
      </c>
      <c r="B52" s="67" t="s">
        <v>88</v>
      </c>
      <c r="C52" s="61"/>
      <c r="D52" s="61"/>
      <c r="E52" s="61"/>
      <c r="F52" s="61"/>
      <c r="G52" s="61"/>
      <c r="H52" s="61"/>
    </row>
    <row r="53" spans="1:8" ht="12.75">
      <c r="A53" s="61"/>
      <c r="B53" s="61" t="s">
        <v>89</v>
      </c>
      <c r="C53" s="61"/>
      <c r="D53" s="61"/>
      <c r="E53" s="61"/>
      <c r="F53" s="61"/>
      <c r="G53" s="61"/>
      <c r="H53" s="61"/>
    </row>
    <row r="55" spans="1:7" ht="12.75">
      <c r="A55" s="68" t="s">
        <v>90</v>
      </c>
      <c r="B55" s="67" t="s">
        <v>91</v>
      </c>
      <c r="C55" s="61"/>
      <c r="D55" s="61"/>
      <c r="E55" s="61"/>
      <c r="F55" s="61"/>
      <c r="G55" s="61"/>
    </row>
    <row r="56" spans="1:7" ht="12.75">
      <c r="A56" s="61"/>
      <c r="B56" s="111" t="s">
        <v>162</v>
      </c>
      <c r="C56" s="111"/>
      <c r="D56" s="111"/>
      <c r="E56" s="111"/>
      <c r="F56" s="111"/>
      <c r="G56" s="111"/>
    </row>
    <row r="57" spans="1:7" ht="12.75">
      <c r="A57" s="61"/>
      <c r="B57" s="103" t="s">
        <v>161</v>
      </c>
      <c r="C57" s="103"/>
      <c r="D57" s="103"/>
      <c r="E57" s="103"/>
      <c r="F57" s="103"/>
      <c r="G57" s="103"/>
    </row>
    <row r="58" spans="1:7" ht="12.75">
      <c r="A58" s="61"/>
      <c r="B58" s="61"/>
      <c r="C58" s="61"/>
      <c r="D58" s="61"/>
      <c r="E58" s="61"/>
      <c r="F58" s="61"/>
      <c r="G58" s="61"/>
    </row>
    <row r="59" spans="1:7" ht="12.75">
      <c r="A59" s="68" t="s">
        <v>92</v>
      </c>
      <c r="B59" s="67" t="s">
        <v>93</v>
      </c>
      <c r="C59" s="61"/>
      <c r="D59" s="61"/>
      <c r="E59" s="61"/>
      <c r="F59" s="61"/>
      <c r="G59" s="61"/>
    </row>
    <row r="60" spans="1:7" ht="12.75">
      <c r="A60" s="61"/>
      <c r="B60" s="110" t="s">
        <v>163</v>
      </c>
      <c r="C60" s="110"/>
      <c r="D60" s="110"/>
      <c r="E60" s="110"/>
      <c r="F60" s="110"/>
      <c r="G60" s="110"/>
    </row>
    <row r="61" spans="1:7" ht="12.75">
      <c r="A61" s="61"/>
      <c r="B61" s="61" t="s">
        <v>234</v>
      </c>
      <c r="C61" s="61"/>
      <c r="D61" s="61"/>
      <c r="E61" s="61"/>
      <c r="F61" s="61"/>
      <c r="G61" s="61"/>
    </row>
    <row r="62" spans="1:7" ht="12.75">
      <c r="A62" s="61"/>
      <c r="B62" s="61"/>
      <c r="C62" s="61"/>
      <c r="D62" s="61"/>
      <c r="E62" s="61"/>
      <c r="F62" s="61"/>
      <c r="G62" s="61"/>
    </row>
  </sheetData>
  <mergeCells count="14">
    <mergeCell ref="B60:G60"/>
    <mergeCell ref="B42:G42"/>
    <mergeCell ref="B46:G46"/>
    <mergeCell ref="B56:G56"/>
    <mergeCell ref="A2:G2"/>
    <mergeCell ref="B8:G8"/>
    <mergeCell ref="B11:G11"/>
    <mergeCell ref="B32:G32"/>
    <mergeCell ref="B17:G17"/>
    <mergeCell ref="B21:G21"/>
    <mergeCell ref="B25:G25"/>
    <mergeCell ref="B29:G29"/>
    <mergeCell ref="B12:G12"/>
    <mergeCell ref="A3:G3"/>
  </mergeCells>
  <printOptions horizontalCentered="1"/>
  <pageMargins left="0.75" right="0.75" top="1" bottom="1" header="0.5" footer="0.5"/>
  <pageSetup firstPageNumber="6" useFirstPageNumber="1" horizontalDpi="600" verticalDpi="600" orientation="portrait" paperSize="9" r:id="rId1"/>
  <headerFooter alignWithMargins="0">
    <oddFooter>&amp;R&amp;"Times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35">
      <selection activeCell="E13" sqref="E13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4" width="12.140625" style="1" customWidth="1"/>
    <col min="5" max="5" width="2.57421875" style="1" customWidth="1"/>
    <col min="6" max="7" width="12.421875" style="1" customWidth="1"/>
    <col min="8" max="16384" width="9.140625" style="1" customWidth="1"/>
  </cols>
  <sheetData>
    <row r="1" spans="1:3" ht="20.25">
      <c r="A1" s="17" t="str">
        <f>'BS'!1:1</f>
        <v>VTI VINTAGE BHD ( Company No. 589167-W )</v>
      </c>
      <c r="B1" s="5"/>
      <c r="C1" s="2"/>
    </row>
    <row r="2" spans="1:7" ht="16.5" customHeight="1">
      <c r="A2" s="106" t="str">
        <f>'BS'!A2</f>
        <v>UNAUDITED INTERIM FINANCIAL REPORT ON CONSOLIDATED RESULTS </v>
      </c>
      <c r="B2" s="108"/>
      <c r="C2" s="108"/>
      <c r="D2" s="108"/>
      <c r="E2" s="108"/>
      <c r="F2" s="108"/>
      <c r="G2" s="108"/>
    </row>
    <row r="3" spans="1:7" ht="16.5" customHeight="1">
      <c r="A3" s="106" t="str">
        <f>'BS'!A3</f>
        <v>FOR THE THIRD QUARTER ENDED 31 DECEMBER 2004</v>
      </c>
      <c r="B3" s="108"/>
      <c r="C3" s="108"/>
      <c r="D3" s="108"/>
      <c r="E3" s="108"/>
      <c r="F3" s="108"/>
      <c r="G3" s="108"/>
    </row>
    <row r="4" ht="18" customHeight="1">
      <c r="C4" s="2"/>
    </row>
    <row r="5" spans="1:3" ht="15.75">
      <c r="A5" s="18" t="s">
        <v>183</v>
      </c>
      <c r="B5" s="4"/>
      <c r="C5" s="2"/>
    </row>
    <row r="6" spans="1:3" ht="15">
      <c r="A6" s="19"/>
      <c r="B6" s="3"/>
      <c r="C6" s="2"/>
    </row>
    <row r="7" spans="1:8" ht="12.75">
      <c r="A7" s="68" t="s">
        <v>94</v>
      </c>
      <c r="B7" s="67" t="s">
        <v>95</v>
      </c>
      <c r="C7" s="61"/>
      <c r="D7" s="61"/>
      <c r="E7" s="61"/>
      <c r="F7" s="61"/>
      <c r="G7" s="61"/>
      <c r="H7" s="61"/>
    </row>
    <row r="8" spans="1:8" ht="12.75">
      <c r="A8" s="61"/>
      <c r="B8" s="110" t="s">
        <v>233</v>
      </c>
      <c r="C8" s="112"/>
      <c r="D8" s="112"/>
      <c r="E8" s="112"/>
      <c r="F8" s="112"/>
      <c r="G8" s="112"/>
      <c r="H8" s="61"/>
    </row>
    <row r="9" spans="1:8" ht="12.75">
      <c r="A9" s="61"/>
      <c r="B9" s="63" t="s">
        <v>210</v>
      </c>
      <c r="C9" s="63"/>
      <c r="D9" s="63"/>
      <c r="E9" s="63"/>
      <c r="F9" s="63"/>
      <c r="G9" s="63"/>
      <c r="H9" s="61"/>
    </row>
    <row r="10" spans="1:8" ht="12.75">
      <c r="A10" s="61"/>
      <c r="B10" s="63" t="s">
        <v>245</v>
      </c>
      <c r="C10" s="63"/>
      <c r="D10" s="63"/>
      <c r="E10" s="63"/>
      <c r="F10" s="63"/>
      <c r="G10" s="63"/>
      <c r="H10" s="61"/>
    </row>
    <row r="11" spans="1:8" ht="12.75">
      <c r="A11" s="61"/>
      <c r="B11" s="63" t="s">
        <v>235</v>
      </c>
      <c r="C11" s="63"/>
      <c r="D11" s="63"/>
      <c r="E11" s="63"/>
      <c r="F11" s="63"/>
      <c r="G11" s="63"/>
      <c r="H11" s="61"/>
    </row>
    <row r="12" spans="2:7" ht="12.75">
      <c r="B12" s="42"/>
      <c r="C12" s="42"/>
      <c r="D12" s="42"/>
      <c r="E12" s="42"/>
      <c r="F12" s="42"/>
      <c r="G12" s="42"/>
    </row>
    <row r="13" spans="1:8" ht="12.75">
      <c r="A13" s="38" t="s">
        <v>96</v>
      </c>
      <c r="B13" s="67" t="s">
        <v>97</v>
      </c>
      <c r="C13" s="61"/>
      <c r="D13" s="61"/>
      <c r="E13" s="61"/>
      <c r="F13" s="61"/>
      <c r="G13" s="61"/>
      <c r="H13" s="61"/>
    </row>
    <row r="14" spans="1:8" ht="12.75">
      <c r="A14" s="38"/>
      <c r="B14" s="67"/>
      <c r="C14" s="61"/>
      <c r="D14" s="69" t="s">
        <v>138</v>
      </c>
      <c r="E14" s="70"/>
      <c r="F14" s="70"/>
      <c r="G14" s="69" t="s">
        <v>139</v>
      </c>
      <c r="H14" s="61"/>
    </row>
    <row r="15" spans="1:8" ht="12.75">
      <c r="A15" s="38"/>
      <c r="B15" s="67"/>
      <c r="C15" s="61"/>
      <c r="D15" s="71" t="s">
        <v>215</v>
      </c>
      <c r="E15" s="61"/>
      <c r="F15" s="61"/>
      <c r="G15" s="71" t="s">
        <v>191</v>
      </c>
      <c r="H15" s="61"/>
    </row>
    <row r="16" spans="1:8" ht="12.75">
      <c r="A16" s="38"/>
      <c r="B16" s="67"/>
      <c r="C16" s="61"/>
      <c r="D16" s="72" t="s">
        <v>140</v>
      </c>
      <c r="E16" s="61"/>
      <c r="F16" s="61"/>
      <c r="G16" s="72" t="s">
        <v>140</v>
      </c>
      <c r="H16" s="61"/>
    </row>
    <row r="17" spans="1:8" s="14" customFormat="1" ht="16.5" customHeight="1">
      <c r="A17" s="52"/>
      <c r="B17" s="73" t="s">
        <v>30</v>
      </c>
      <c r="C17" s="74"/>
      <c r="D17" s="75">
        <f>'P&amp;L'!C13</f>
        <v>9124</v>
      </c>
      <c r="E17" s="76"/>
      <c r="F17" s="76"/>
      <c r="G17" s="75">
        <v>8610</v>
      </c>
      <c r="H17" s="74"/>
    </row>
    <row r="18" spans="1:8" s="14" customFormat="1" ht="16.5" customHeight="1">
      <c r="A18" s="52"/>
      <c r="B18" s="73" t="s">
        <v>211</v>
      </c>
      <c r="C18" s="74"/>
      <c r="D18" s="77">
        <f>'P&amp;L'!C24</f>
        <v>-1921</v>
      </c>
      <c r="E18" s="76"/>
      <c r="F18" s="76"/>
      <c r="G18" s="77">
        <v>-671</v>
      </c>
      <c r="H18" s="74"/>
    </row>
    <row r="19" spans="1:8" ht="12.75">
      <c r="A19" s="38"/>
      <c r="B19" s="67"/>
      <c r="C19" s="61"/>
      <c r="D19" s="78"/>
      <c r="E19" s="78"/>
      <c r="F19" s="78"/>
      <c r="G19" s="78"/>
      <c r="H19" s="61"/>
    </row>
    <row r="20" spans="2:8" ht="12.75">
      <c r="B20" s="63" t="s">
        <v>236</v>
      </c>
      <c r="C20" s="63"/>
      <c r="D20" s="63"/>
      <c r="E20" s="63"/>
      <c r="F20" s="63"/>
      <c r="G20" s="63"/>
      <c r="H20" s="61"/>
    </row>
    <row r="21" spans="2:8" ht="12.75">
      <c r="B21" s="63" t="s">
        <v>244</v>
      </c>
      <c r="C21" s="104"/>
      <c r="D21" s="104"/>
      <c r="E21" s="104"/>
      <c r="F21" s="104"/>
      <c r="G21" s="104"/>
      <c r="H21" s="61"/>
    </row>
    <row r="22" spans="2:8" ht="12.75">
      <c r="B22" s="61"/>
      <c r="C22" s="61"/>
      <c r="D22" s="61"/>
      <c r="E22" s="61"/>
      <c r="F22" s="61"/>
      <c r="G22" s="61"/>
      <c r="H22" s="61"/>
    </row>
    <row r="23" spans="1:8" ht="12.75">
      <c r="A23" s="38" t="s">
        <v>98</v>
      </c>
      <c r="B23" s="67" t="s">
        <v>99</v>
      </c>
      <c r="C23" s="61"/>
      <c r="D23" s="61"/>
      <c r="E23" s="61"/>
      <c r="F23" s="61"/>
      <c r="G23" s="61"/>
      <c r="H23" s="61"/>
    </row>
    <row r="24" spans="1:8" ht="12.75">
      <c r="A24" s="61"/>
      <c r="B24" s="63" t="s">
        <v>240</v>
      </c>
      <c r="C24" s="105"/>
      <c r="D24" s="105"/>
      <c r="E24" s="105"/>
      <c r="F24" s="105"/>
      <c r="G24" s="105"/>
      <c r="H24" s="61"/>
    </row>
    <row r="25" spans="1:8" ht="12.75">
      <c r="A25" s="61"/>
      <c r="B25" s="63" t="s">
        <v>241</v>
      </c>
      <c r="C25" s="105"/>
      <c r="D25" s="105"/>
      <c r="E25" s="105"/>
      <c r="F25" s="105"/>
      <c r="G25" s="105"/>
      <c r="H25" s="61"/>
    </row>
    <row r="26" spans="2:8" ht="12.75">
      <c r="B26" s="61"/>
      <c r="C26" s="61"/>
      <c r="D26" s="61"/>
      <c r="E26" s="61"/>
      <c r="F26" s="61"/>
      <c r="G26" s="61"/>
      <c r="H26" s="61"/>
    </row>
    <row r="27" spans="1:7" ht="12.75">
      <c r="A27" s="38" t="s">
        <v>100</v>
      </c>
      <c r="B27" s="67" t="s">
        <v>101</v>
      </c>
      <c r="C27" s="61"/>
      <c r="D27" s="61"/>
      <c r="E27" s="61"/>
      <c r="F27" s="61"/>
      <c r="G27" s="61"/>
    </row>
    <row r="28" spans="2:7" ht="12.75">
      <c r="B28" s="110" t="s">
        <v>181</v>
      </c>
      <c r="C28" s="110"/>
      <c r="D28" s="110"/>
      <c r="E28" s="110"/>
      <c r="F28" s="110"/>
      <c r="G28" s="110"/>
    </row>
    <row r="29" spans="2:7" ht="12.75">
      <c r="B29" s="26"/>
      <c r="C29" s="26"/>
      <c r="D29" s="26"/>
      <c r="E29" s="26"/>
      <c r="F29" s="26"/>
      <c r="G29" s="26"/>
    </row>
    <row r="30" spans="1:2" ht="12.75">
      <c r="A30" s="38" t="s">
        <v>102</v>
      </c>
      <c r="B30" s="39" t="s">
        <v>34</v>
      </c>
    </row>
    <row r="31" spans="1:7" ht="12.75">
      <c r="A31" s="38"/>
      <c r="B31" s="39"/>
      <c r="C31" s="109" t="s">
        <v>26</v>
      </c>
      <c r="D31" s="109"/>
      <c r="F31" s="109" t="s">
        <v>28</v>
      </c>
      <c r="G31" s="109"/>
    </row>
    <row r="32" spans="1:7" ht="12.75">
      <c r="A32" s="38"/>
      <c r="B32" s="39"/>
      <c r="C32" s="109" t="s">
        <v>27</v>
      </c>
      <c r="D32" s="109"/>
      <c r="F32" s="109" t="s">
        <v>220</v>
      </c>
      <c r="G32" s="109"/>
    </row>
    <row r="33" spans="1:7" ht="12.75">
      <c r="A33" s="38"/>
      <c r="B33" s="39"/>
      <c r="C33" s="20" t="s">
        <v>218</v>
      </c>
      <c r="D33" s="20" t="s">
        <v>218</v>
      </c>
      <c r="E33" s="2"/>
      <c r="F33" s="20" t="s">
        <v>218</v>
      </c>
      <c r="G33" s="20" t="s">
        <v>218</v>
      </c>
    </row>
    <row r="34" spans="1:7" ht="12.75">
      <c r="A34" s="38"/>
      <c r="B34" s="39"/>
      <c r="C34" s="9">
        <v>2004</v>
      </c>
      <c r="D34" s="9">
        <v>2003</v>
      </c>
      <c r="E34" s="2"/>
      <c r="F34" s="9">
        <v>2004</v>
      </c>
      <c r="G34" s="9">
        <v>2003</v>
      </c>
    </row>
    <row r="35" spans="1:7" ht="12.75">
      <c r="A35" s="38"/>
      <c r="B35" s="5"/>
      <c r="C35" s="9" t="s">
        <v>3</v>
      </c>
      <c r="D35" s="9" t="s">
        <v>3</v>
      </c>
      <c r="E35" s="2"/>
      <c r="F35" s="9" t="s">
        <v>3</v>
      </c>
      <c r="G35" s="9" t="s">
        <v>3</v>
      </c>
    </row>
    <row r="36" spans="1:2" ht="12.75">
      <c r="A36" s="38"/>
      <c r="B36" s="1" t="s">
        <v>103</v>
      </c>
    </row>
    <row r="37" spans="1:8" ht="12.75">
      <c r="A37" s="38"/>
      <c r="B37" s="1" t="s">
        <v>104</v>
      </c>
      <c r="C37" s="7">
        <v>98</v>
      </c>
      <c r="D37" s="7">
        <v>1196</v>
      </c>
      <c r="E37" s="7"/>
      <c r="F37" s="7">
        <v>-6</v>
      </c>
      <c r="G37" s="7">
        <v>-1470</v>
      </c>
      <c r="H37" s="7"/>
    </row>
    <row r="38" spans="1:8" ht="12.75">
      <c r="A38" s="38"/>
      <c r="B38" s="1" t="s">
        <v>105</v>
      </c>
      <c r="C38" s="7">
        <v>0</v>
      </c>
      <c r="D38" s="7">
        <v>1005</v>
      </c>
      <c r="E38" s="7"/>
      <c r="F38" s="7">
        <v>137</v>
      </c>
      <c r="G38" s="7">
        <v>1014</v>
      </c>
      <c r="H38" s="7"/>
    </row>
    <row r="39" spans="1:8" ht="12.75">
      <c r="A39" s="38"/>
      <c r="B39" s="1" t="s">
        <v>134</v>
      </c>
      <c r="C39" s="7">
        <v>-410</v>
      </c>
      <c r="D39" s="7">
        <v>-2000</v>
      </c>
      <c r="E39" s="7"/>
      <c r="F39" s="7">
        <v>-410</v>
      </c>
      <c r="G39" s="7">
        <v>-2000</v>
      </c>
      <c r="H39" s="7"/>
    </row>
    <row r="40" spans="1:8" ht="18" customHeight="1">
      <c r="A40" s="38"/>
      <c r="C40" s="35">
        <f>SUM(C36:C39)</f>
        <v>-312</v>
      </c>
      <c r="D40" s="35">
        <f>SUM(D36:D39)</f>
        <v>201</v>
      </c>
      <c r="E40" s="7"/>
      <c r="F40" s="35">
        <f>SUM(F36:F39)</f>
        <v>-279</v>
      </c>
      <c r="G40" s="35">
        <f>SUM(G36:G39)</f>
        <v>-2456</v>
      </c>
      <c r="H40" s="7"/>
    </row>
    <row r="41" spans="1:8" ht="12.75">
      <c r="A41" s="38"/>
      <c r="C41" s="13"/>
      <c r="D41" s="13"/>
      <c r="E41" s="7"/>
      <c r="F41" s="13"/>
      <c r="G41" s="13"/>
      <c r="H41" s="7"/>
    </row>
    <row r="42" spans="1:8" ht="12.75">
      <c r="A42" s="38"/>
      <c r="B42" s="1" t="s">
        <v>179</v>
      </c>
      <c r="C42" s="13"/>
      <c r="D42" s="13"/>
      <c r="E42" s="7"/>
      <c r="F42" s="13"/>
      <c r="G42" s="13"/>
      <c r="H42" s="7"/>
    </row>
    <row r="43" spans="1:8" ht="12.75">
      <c r="A43" s="38"/>
      <c r="B43" s="1" t="s">
        <v>212</v>
      </c>
      <c r="C43" s="13"/>
      <c r="D43" s="13"/>
      <c r="E43" s="7"/>
      <c r="F43" s="13"/>
      <c r="G43" s="13"/>
      <c r="H43" s="7"/>
    </row>
    <row r="44" spans="3:8" ht="12.75">
      <c r="C44" s="7"/>
      <c r="D44" s="7"/>
      <c r="E44" s="7"/>
      <c r="F44" s="7"/>
      <c r="G44" s="7"/>
      <c r="H44" s="7"/>
    </row>
    <row r="45" spans="1:2" ht="12.75">
      <c r="A45" s="38" t="s">
        <v>106</v>
      </c>
      <c r="B45" s="39" t="s">
        <v>107</v>
      </c>
    </row>
    <row r="46" spans="2:7" ht="12.75">
      <c r="B46" s="108" t="s">
        <v>108</v>
      </c>
      <c r="C46" s="108"/>
      <c r="D46" s="108"/>
      <c r="E46" s="108"/>
      <c r="F46" s="108"/>
      <c r="G46" s="108"/>
    </row>
    <row r="48" spans="1:2" ht="12.75">
      <c r="A48" s="38" t="s">
        <v>109</v>
      </c>
      <c r="B48" s="39" t="s">
        <v>110</v>
      </c>
    </row>
    <row r="49" spans="2:7" ht="12.75">
      <c r="B49" s="108" t="s">
        <v>111</v>
      </c>
      <c r="C49" s="108"/>
      <c r="D49" s="108"/>
      <c r="E49" s="108"/>
      <c r="F49" s="108"/>
      <c r="G49" s="108"/>
    </row>
    <row r="51" spans="1:2" ht="12.75">
      <c r="A51" s="38" t="s">
        <v>112</v>
      </c>
      <c r="B51" s="39" t="s">
        <v>141</v>
      </c>
    </row>
    <row r="52" spans="1:7" ht="13.5">
      <c r="A52" s="68"/>
      <c r="B52" s="79" t="s">
        <v>142</v>
      </c>
      <c r="C52" s="61"/>
      <c r="D52" s="61"/>
      <c r="E52" s="61"/>
      <c r="F52" s="61"/>
      <c r="G52" s="61"/>
    </row>
    <row r="53" spans="1:7" ht="12.75">
      <c r="A53" s="61"/>
      <c r="B53" s="92" t="s">
        <v>237</v>
      </c>
      <c r="C53" s="92"/>
      <c r="D53" s="92"/>
      <c r="E53" s="92"/>
      <c r="F53" s="92"/>
      <c r="G53" s="92"/>
    </row>
    <row r="54" spans="1:7" ht="12.75">
      <c r="A54" s="61"/>
      <c r="B54" s="59"/>
      <c r="C54" s="59"/>
      <c r="D54" s="59"/>
      <c r="E54" s="59"/>
      <c r="F54" s="59"/>
      <c r="G54" s="59"/>
    </row>
    <row r="55" spans="2:7" ht="13.5">
      <c r="B55" s="54" t="s">
        <v>143</v>
      </c>
      <c r="C55" s="26"/>
      <c r="D55" s="26"/>
      <c r="E55" s="26"/>
      <c r="F55" s="26"/>
      <c r="G55" s="26"/>
    </row>
    <row r="56" spans="2:7" ht="12.75" customHeight="1">
      <c r="B56" s="54"/>
      <c r="C56" s="26"/>
      <c r="D56" s="56" t="s">
        <v>146</v>
      </c>
      <c r="E56" s="55"/>
      <c r="F56" s="55"/>
      <c r="G56" s="56" t="s">
        <v>144</v>
      </c>
    </row>
    <row r="57" spans="2:7" ht="13.5">
      <c r="B57" s="54"/>
      <c r="C57" s="26"/>
      <c r="D57" s="62" t="s">
        <v>182</v>
      </c>
      <c r="E57" s="55"/>
      <c r="F57" s="55"/>
      <c r="G57" s="56" t="s">
        <v>145</v>
      </c>
    </row>
    <row r="58" spans="2:7" ht="13.5">
      <c r="B58" s="54"/>
      <c r="C58" s="26"/>
      <c r="D58" s="9" t="s">
        <v>3</v>
      </c>
      <c r="E58" s="53"/>
      <c r="F58" s="53"/>
      <c r="G58" s="9" t="s">
        <v>3</v>
      </c>
    </row>
    <row r="59" spans="2:7" ht="12.75">
      <c r="B59" s="41" t="s">
        <v>164</v>
      </c>
      <c r="C59" s="41"/>
      <c r="D59" s="64"/>
      <c r="E59" s="51"/>
      <c r="F59" s="51"/>
      <c r="G59" s="64"/>
    </row>
    <row r="60" spans="2:7" ht="12.75">
      <c r="B60" s="41" t="s">
        <v>165</v>
      </c>
      <c r="C60" s="41"/>
      <c r="D60" s="58">
        <v>7000</v>
      </c>
      <c r="E60" s="27"/>
      <c r="F60" s="27"/>
      <c r="G60" s="102">
        <v>7000</v>
      </c>
    </row>
    <row r="61" spans="2:7" ht="12.75">
      <c r="B61" s="26" t="s">
        <v>147</v>
      </c>
      <c r="C61" s="26"/>
      <c r="D61" s="58">
        <v>1000</v>
      </c>
      <c r="E61" s="27"/>
      <c r="F61" s="27"/>
      <c r="G61" s="58">
        <v>1000</v>
      </c>
    </row>
    <row r="62" spans="2:7" ht="12.75">
      <c r="B62" s="26" t="s">
        <v>148</v>
      </c>
      <c r="C62" s="26"/>
      <c r="D62" s="27">
        <v>2000</v>
      </c>
      <c r="E62" s="27"/>
      <c r="F62" s="27"/>
      <c r="G62" s="27">
        <v>2000</v>
      </c>
    </row>
    <row r="63" spans="2:7" ht="12.75">
      <c r="B63" s="26"/>
      <c r="C63" s="26"/>
      <c r="D63" s="57">
        <f>SUM(D59:D62)</f>
        <v>10000</v>
      </c>
      <c r="E63" s="27"/>
      <c r="F63" s="27"/>
      <c r="G63" s="57">
        <f>SUM(G59:G62)</f>
        <v>10000</v>
      </c>
    </row>
    <row r="65" spans="1:2" ht="12.75">
      <c r="A65" s="38" t="s">
        <v>113</v>
      </c>
      <c r="B65" s="39" t="s">
        <v>114</v>
      </c>
    </row>
    <row r="66" spans="1:7" ht="12.75">
      <c r="A66" s="38"/>
      <c r="B66" s="39"/>
      <c r="D66" s="93" t="s">
        <v>215</v>
      </c>
      <c r="E66" s="5"/>
      <c r="F66" s="114" t="s">
        <v>216</v>
      </c>
      <c r="G66" s="115"/>
    </row>
    <row r="67" spans="1:7" ht="12.75">
      <c r="A67" s="38"/>
      <c r="D67" s="9" t="s">
        <v>3</v>
      </c>
      <c r="G67" s="9" t="s">
        <v>3</v>
      </c>
    </row>
    <row r="68" spans="1:7" ht="12.75">
      <c r="A68" s="38"/>
      <c r="B68" s="1" t="s">
        <v>115</v>
      </c>
      <c r="D68" s="90"/>
      <c r="G68" s="9"/>
    </row>
    <row r="69" spans="2:7" ht="12.75">
      <c r="B69" s="41" t="s">
        <v>116</v>
      </c>
      <c r="C69" s="41"/>
      <c r="D69" s="51">
        <f>'BS'!E28</f>
        <v>2276</v>
      </c>
      <c r="E69" s="41"/>
      <c r="F69" s="41"/>
      <c r="G69" s="51">
        <v>3306</v>
      </c>
    </row>
    <row r="70" spans="2:7" ht="12.75">
      <c r="B70" s="41" t="s">
        <v>117</v>
      </c>
      <c r="C70" s="41"/>
      <c r="D70" s="51">
        <v>0</v>
      </c>
      <c r="E70" s="41"/>
      <c r="F70" s="41"/>
      <c r="G70" s="51">
        <v>0</v>
      </c>
    </row>
    <row r="71" spans="4:7" s="14" customFormat="1" ht="18" customHeight="1">
      <c r="D71" s="15">
        <f>SUM(D69:D70)</f>
        <v>2276</v>
      </c>
      <c r="E71" s="16"/>
      <c r="F71" s="16"/>
      <c r="G71" s="15">
        <f>SUM(G69:G70)</f>
        <v>3306</v>
      </c>
    </row>
    <row r="72" spans="2:7" ht="12.75">
      <c r="B72" s="1" t="s">
        <v>118</v>
      </c>
      <c r="C72" s="41"/>
      <c r="D72" s="41"/>
      <c r="E72" s="41"/>
      <c r="F72" s="41"/>
      <c r="G72" s="41"/>
    </row>
    <row r="73" spans="2:7" ht="12.75">
      <c r="B73" s="41" t="s">
        <v>116</v>
      </c>
      <c r="C73" s="41"/>
      <c r="D73" s="51">
        <f>'BS'!E46</f>
        <v>4985</v>
      </c>
      <c r="E73" s="41"/>
      <c r="F73" s="41"/>
      <c r="G73" s="51">
        <v>5721</v>
      </c>
    </row>
    <row r="74" spans="2:7" ht="12.75">
      <c r="B74" s="41" t="s">
        <v>117</v>
      </c>
      <c r="C74" s="41"/>
      <c r="D74" s="51">
        <v>0</v>
      </c>
      <c r="E74" s="41"/>
      <c r="F74" s="41"/>
      <c r="G74" s="51">
        <v>0</v>
      </c>
    </row>
    <row r="75" spans="4:7" s="14" customFormat="1" ht="18" customHeight="1">
      <c r="D75" s="15">
        <f>SUM(D73:D74)</f>
        <v>4985</v>
      </c>
      <c r="E75" s="16"/>
      <c r="F75" s="16"/>
      <c r="G75" s="15">
        <f>SUM(G73:G74)</f>
        <v>5721</v>
      </c>
    </row>
    <row r="77" spans="1:2" ht="12.75">
      <c r="A77" s="38" t="s">
        <v>119</v>
      </c>
      <c r="B77" s="39" t="s">
        <v>178</v>
      </c>
    </row>
    <row r="78" spans="2:7" ht="12.75">
      <c r="B78" s="113" t="s">
        <v>120</v>
      </c>
      <c r="C78" s="113"/>
      <c r="D78" s="113"/>
      <c r="E78" s="113"/>
      <c r="F78" s="113"/>
      <c r="G78" s="113"/>
    </row>
    <row r="80" spans="1:2" ht="12.75">
      <c r="A80" s="38" t="s">
        <v>121</v>
      </c>
      <c r="B80" s="39" t="s">
        <v>122</v>
      </c>
    </row>
    <row r="81" ht="12.75">
      <c r="B81" s="1" t="s">
        <v>123</v>
      </c>
    </row>
    <row r="83" spans="1:7" ht="12.75">
      <c r="A83" s="38" t="s">
        <v>124</v>
      </c>
      <c r="B83" s="67" t="s">
        <v>125</v>
      </c>
      <c r="C83" s="61"/>
      <c r="D83" s="61"/>
      <c r="E83" s="61"/>
      <c r="F83" s="61"/>
      <c r="G83" s="61"/>
    </row>
    <row r="84" spans="1:7" ht="12.75">
      <c r="A84" s="38"/>
      <c r="B84" s="63" t="s">
        <v>202</v>
      </c>
      <c r="C84" s="59"/>
      <c r="D84" s="59"/>
      <c r="E84" s="59"/>
      <c r="F84" s="59"/>
      <c r="G84" s="59"/>
    </row>
    <row r="86" spans="1:2" ht="12.75">
      <c r="A86" s="38" t="s">
        <v>126</v>
      </c>
      <c r="B86" s="39" t="s">
        <v>127</v>
      </c>
    </row>
    <row r="87" ht="13.5">
      <c r="B87" s="43" t="s">
        <v>127</v>
      </c>
    </row>
    <row r="88" spans="2:7" ht="12.75">
      <c r="B88" s="108" t="s">
        <v>166</v>
      </c>
      <c r="C88" s="108"/>
      <c r="D88" s="108"/>
      <c r="E88" s="108"/>
      <c r="F88" s="108"/>
      <c r="G88" s="108"/>
    </row>
    <row r="89" spans="2:7" ht="12.75">
      <c r="B89" s="41" t="s">
        <v>167</v>
      </c>
      <c r="C89" s="26"/>
      <c r="D89" s="26"/>
      <c r="E89" s="26"/>
      <c r="F89" s="26"/>
      <c r="G89" s="26"/>
    </row>
    <row r="90" spans="3:7" ht="12.75">
      <c r="C90" s="109" t="s">
        <v>26</v>
      </c>
      <c r="D90" s="109"/>
      <c r="E90" s="40"/>
      <c r="F90" s="109" t="s">
        <v>28</v>
      </c>
      <c r="G90" s="109"/>
    </row>
    <row r="91" spans="3:7" ht="12.75">
      <c r="C91" s="20" t="s">
        <v>218</v>
      </c>
      <c r="D91" s="20" t="s">
        <v>218</v>
      </c>
      <c r="E91" s="2"/>
      <c r="F91" s="20" t="s">
        <v>218</v>
      </c>
      <c r="G91" s="20" t="s">
        <v>218</v>
      </c>
    </row>
    <row r="92" spans="3:7" ht="12.75">
      <c r="C92" s="9">
        <v>2004</v>
      </c>
      <c r="D92" s="9">
        <v>2003</v>
      </c>
      <c r="E92" s="2"/>
      <c r="F92" s="9">
        <v>2004</v>
      </c>
      <c r="G92" s="9">
        <v>2003</v>
      </c>
    </row>
    <row r="93" spans="3:7" ht="12.75">
      <c r="C93" s="9"/>
      <c r="D93" s="9"/>
      <c r="E93" s="2"/>
      <c r="F93" s="90"/>
      <c r="G93" s="9"/>
    </row>
    <row r="94" spans="2:7" ht="12.75">
      <c r="B94" s="42" t="s">
        <v>203</v>
      </c>
      <c r="C94" s="8">
        <f>'P&amp;L'!C36</f>
        <v>-2233</v>
      </c>
      <c r="D94" s="8">
        <f>'P&amp;L'!D33</f>
        <v>1894</v>
      </c>
      <c r="F94" s="85">
        <f>'P&amp;L'!F36</f>
        <v>-1062</v>
      </c>
      <c r="G94" s="8">
        <f>'P&amp;L'!G33</f>
        <v>3249</v>
      </c>
    </row>
    <row r="95" ht="6" customHeight="1"/>
    <row r="96" spans="2:7" ht="12.75">
      <c r="B96" s="1" t="s">
        <v>131</v>
      </c>
      <c r="D96" s="7"/>
      <c r="E96" s="7"/>
      <c r="F96" s="7"/>
      <c r="G96" s="7"/>
    </row>
    <row r="97" spans="2:7" ht="12.75">
      <c r="B97" s="1" t="s">
        <v>130</v>
      </c>
      <c r="C97" s="8">
        <v>96656</v>
      </c>
      <c r="D97" s="8">
        <v>76112</v>
      </c>
      <c r="E97" s="7"/>
      <c r="F97" s="8">
        <v>96438</v>
      </c>
      <c r="G97" s="8">
        <v>76112</v>
      </c>
    </row>
    <row r="98" ht="6" customHeight="1"/>
    <row r="99" spans="2:7" ht="15" customHeight="1">
      <c r="B99" s="1" t="s">
        <v>242</v>
      </c>
      <c r="C99" s="44">
        <f>C94/C97*100</f>
        <v>-2.310254924681344</v>
      </c>
      <c r="D99" s="44">
        <f>D94/D97*100</f>
        <v>2.488438091233971</v>
      </c>
      <c r="E99" s="6"/>
      <c r="F99" s="44">
        <f>F94/F97*100</f>
        <v>-1.1012256579356685</v>
      </c>
      <c r="G99" s="44">
        <f>G94/G97*100</f>
        <v>4.268709270548666</v>
      </c>
    </row>
    <row r="101" ht="13.5">
      <c r="B101" s="43" t="s">
        <v>128</v>
      </c>
    </row>
    <row r="102" spans="2:7" ht="12.75">
      <c r="B102" s="41" t="s">
        <v>184</v>
      </c>
      <c r="C102" s="41"/>
      <c r="D102" s="41"/>
      <c r="E102" s="41"/>
      <c r="F102" s="41"/>
      <c r="G102" s="41"/>
    </row>
    <row r="103" spans="2:7" ht="12.75">
      <c r="B103" s="41" t="s">
        <v>168</v>
      </c>
      <c r="C103" s="41"/>
      <c r="D103" s="41"/>
      <c r="E103" s="41"/>
      <c r="F103" s="41"/>
      <c r="G103" s="41"/>
    </row>
    <row r="104" spans="2:7" ht="12.75">
      <c r="B104" s="41" t="s">
        <v>169</v>
      </c>
      <c r="C104" s="41"/>
      <c r="D104" s="41"/>
      <c r="E104" s="41"/>
      <c r="F104" s="41"/>
      <c r="G104" s="41"/>
    </row>
    <row r="105" spans="3:7" ht="12.75">
      <c r="C105" s="109" t="s">
        <v>26</v>
      </c>
      <c r="D105" s="109"/>
      <c r="E105" s="40"/>
      <c r="F105" s="109" t="s">
        <v>28</v>
      </c>
      <c r="G105" s="109"/>
    </row>
    <row r="106" spans="3:7" ht="12.75">
      <c r="C106" s="46" t="str">
        <f>C91</f>
        <v>31 December</v>
      </c>
      <c r="D106" s="45" t="str">
        <f>D91</f>
        <v>31 December</v>
      </c>
      <c r="F106" s="46" t="str">
        <f>F91</f>
        <v>31 December</v>
      </c>
      <c r="G106" s="45" t="str">
        <f>G91</f>
        <v>31 December</v>
      </c>
    </row>
    <row r="107" spans="3:7" ht="12.75">
      <c r="C107" s="9">
        <f>C92</f>
        <v>2004</v>
      </c>
      <c r="D107" s="9">
        <f>D92</f>
        <v>2003</v>
      </c>
      <c r="F107" s="9">
        <f>F92</f>
        <v>2004</v>
      </c>
      <c r="G107" s="9">
        <f>G92</f>
        <v>2003</v>
      </c>
    </row>
    <row r="109" spans="2:7" ht="12.75">
      <c r="B109" s="42" t="s">
        <v>203</v>
      </c>
      <c r="C109" s="85">
        <f>C94</f>
        <v>-2233</v>
      </c>
      <c r="D109" s="8">
        <f>D94</f>
        <v>1894</v>
      </c>
      <c r="F109" s="85">
        <f>F94</f>
        <v>-1062</v>
      </c>
      <c r="G109" s="8">
        <f>G94</f>
        <v>3249</v>
      </c>
    </row>
    <row r="110" ht="6" customHeight="1"/>
    <row r="111" ht="12.75">
      <c r="B111" s="1" t="s">
        <v>131</v>
      </c>
    </row>
    <row r="112" spans="2:7" ht="12.75">
      <c r="B112" s="1" t="s">
        <v>130</v>
      </c>
      <c r="C112" s="86">
        <f>C97</f>
        <v>96656</v>
      </c>
      <c r="D112" s="13">
        <f>D97</f>
        <v>76112</v>
      </c>
      <c r="E112" s="28"/>
      <c r="F112" s="87">
        <f>F97</f>
        <v>96438</v>
      </c>
      <c r="G112" s="13">
        <f>G97</f>
        <v>76112</v>
      </c>
    </row>
    <row r="113" spans="2:7" ht="12.75">
      <c r="B113" s="1" t="s">
        <v>133</v>
      </c>
      <c r="D113" s="28"/>
      <c r="E113" s="28"/>
      <c r="F113" s="28"/>
      <c r="G113" s="28"/>
    </row>
    <row r="114" spans="2:7" ht="12.75">
      <c r="B114" s="1" t="s">
        <v>132</v>
      </c>
      <c r="C114" s="8">
        <v>729</v>
      </c>
      <c r="D114" s="8">
        <v>1771</v>
      </c>
      <c r="E114" s="7"/>
      <c r="F114" s="8">
        <v>729</v>
      </c>
      <c r="G114" s="8">
        <v>1771</v>
      </c>
    </row>
    <row r="115" ht="6" customHeight="1"/>
    <row r="116" spans="2:7" ht="15" customHeight="1">
      <c r="B116" s="1" t="s">
        <v>243</v>
      </c>
      <c r="C116" s="44">
        <f>C109/(C112+C114)*100</f>
        <v>-2.292960928274375</v>
      </c>
      <c r="D116" s="44">
        <f>D109/(D112+D114)*100</f>
        <v>2.4318529075664777</v>
      </c>
      <c r="E116" s="6"/>
      <c r="F116" s="44">
        <f>F109/(F112+F114)*100</f>
        <v>-1.0929636605020223</v>
      </c>
      <c r="G116" s="44">
        <f>G109/(G112+G114)*100</f>
        <v>4.171642078502369</v>
      </c>
    </row>
  </sheetData>
  <mergeCells count="17">
    <mergeCell ref="B88:G88"/>
    <mergeCell ref="B78:G78"/>
    <mergeCell ref="B28:G28"/>
    <mergeCell ref="C31:D31"/>
    <mergeCell ref="F31:G31"/>
    <mergeCell ref="C32:D32"/>
    <mergeCell ref="F66:G66"/>
    <mergeCell ref="A2:G2"/>
    <mergeCell ref="B49:G49"/>
    <mergeCell ref="B46:G46"/>
    <mergeCell ref="F32:G32"/>
    <mergeCell ref="A3:G3"/>
    <mergeCell ref="B8:G8"/>
    <mergeCell ref="C90:D90"/>
    <mergeCell ref="F90:G90"/>
    <mergeCell ref="C105:D105"/>
    <mergeCell ref="F105:G105"/>
  </mergeCells>
  <printOptions horizontalCentered="1"/>
  <pageMargins left="0.65" right="0.65" top="1" bottom="1" header="0.5" footer="0.5"/>
  <pageSetup firstPageNumber="8" useFirstPageNumber="1" horizontalDpi="600" verticalDpi="600" orientation="portrait" paperSize="9" r:id="rId1"/>
  <headerFooter alignWithMargins="0">
    <oddFooter>&amp;R&amp;"Times New Roman,Regular"Page &amp;P</oddFooter>
  </headerFooter>
  <rowBreaks count="2" manualBreakCount="2">
    <brk id="50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Vintage Tiles Industries Sdn. Bhd.</cp:lastModifiedBy>
  <cp:lastPrinted>2005-02-28T08:05:58Z</cp:lastPrinted>
  <dcterms:created xsi:type="dcterms:W3CDTF">2004-01-28T08:39:12Z</dcterms:created>
  <dcterms:modified xsi:type="dcterms:W3CDTF">2005-02-28T09:13:49Z</dcterms:modified>
  <cp:category/>
  <cp:version/>
  <cp:contentType/>
  <cp:contentStatus/>
</cp:coreProperties>
</file>